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trlProps/ctrlProp1.xml" ContentType="application/vnd.ms-excel.controlproperties+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filterPrivacy="1"/>
  <xr:revisionPtr revIDLastSave="0" documentId="8_{B5EE396B-FF49-45A3-B6D8-3A564B620482}" xr6:coauthVersionLast="46" xr6:coauthVersionMax="46" xr10:uidLastSave="{00000000-0000-0000-0000-000000000000}"/>
  <workbookProtection workbookAlgorithmName="SHA-512" workbookHashValue="nMSBLl8py0PHyGNtACYSrKcM3LdzSIiuNFWtXjqpR29bSQmUCvne7cPJQuYRe4agcirrQf/8HNBwg7xjXEEgcQ==" workbookSaltValue="Q0/82VJbrfvY9+9pHrnN2w==" workbookSpinCount="100000" lockStructure="1"/>
  <bookViews>
    <workbookView showSheetTabs="0" xWindow="-120" yWindow="-120" windowWidth="24240" windowHeight="17640" tabRatio="866" firstSheet="2" xr2:uid="{00000000-000D-0000-FFFF-FFFF00000000}"/>
  </bookViews>
  <sheets>
    <sheet name="Contents" sheetId="36" r:id="rId1"/>
    <sheet name="Data source &amp; notes" sheetId="37" r:id="rId2"/>
    <sheet name="Cases by year" sheetId="38" r:id="rId3"/>
    <sheet name="Rates by year" sheetId="39" r:id="rId4"/>
    <sheet name="Cases by HB - 2nd suppressi" sheetId="40" r:id="rId5"/>
    <sheet name="Rates by HB - Suppression" sheetId="41" r:id="rId6"/>
    <sheet name="Cases by LA - 2nd suppressi" sheetId="42" r:id="rId7"/>
    <sheet name="Rates by LA - Suppression" sheetId="43" r:id="rId8"/>
    <sheet name="Trends by area - Suppressed" sheetId="44" r:id="rId9"/>
    <sheet name="Lookup for interactive - Supp" sheetId="28" state="hidden" r:id="rId10"/>
    <sheet name="Data - 5-year births" sheetId="18" state="hidden" r:id="rId11"/>
    <sheet name="Data - 5 year cases (2nd Supp)" sheetId="27" state="hidden" r:id="rId12"/>
  </sheets>
  <definedNames>
    <definedName name="_xlnm._FilterDatabase" localSheetId="11" hidden="1">'Data - 5 year cases (2nd Supp)'!$J$1:$N$1285</definedName>
    <definedName name="_Sort" localSheetId="4" hidden="1">#REF!</definedName>
    <definedName name="_Sort" localSheetId="6" hidden="1">#REF!</definedName>
    <definedName name="_Sort" localSheetId="2" hidden="1">#REF!</definedName>
    <definedName name="_Sort" localSheetId="0" hidden="1">#REF!</definedName>
    <definedName name="_Sort" localSheetId="1" hidden="1">#REF!</definedName>
    <definedName name="_Sort" localSheetId="5" hidden="1">#REF!</definedName>
    <definedName name="_Sort" localSheetId="7" hidden="1">#REF!</definedName>
    <definedName name="_Sort" localSheetId="3" hidden="1">#REF!</definedName>
    <definedName name="_Sort" localSheetId="8" hidden="1">#REF!</definedName>
    <definedName name="_Sort" hidden="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86" i="44" l="1"/>
  <c r="B82" i="43"/>
  <c r="B82" i="41"/>
  <c r="B82" i="39"/>
  <c r="B82" i="42"/>
  <c r="B82" i="40"/>
  <c r="E3" i="28" l="1"/>
  <c r="C21" i="44" s="1"/>
  <c r="C3" i="28" l="1"/>
  <c r="A59" i="28" l="1"/>
  <c r="A60" i="28"/>
  <c r="A32" i="28"/>
  <c r="A47" i="28"/>
  <c r="A63" i="28"/>
  <c r="D3" i="28"/>
  <c r="A12" i="28"/>
  <c r="A18" i="28"/>
  <c r="A26" i="28"/>
  <c r="A33" i="28"/>
  <c r="A40" i="28"/>
  <c r="A50" i="28"/>
  <c r="A57" i="28"/>
  <c r="A65" i="28"/>
  <c r="A17" i="28"/>
  <c r="A55" i="28"/>
  <c r="A13" i="28"/>
  <c r="A21" i="28"/>
  <c r="A28" i="28"/>
  <c r="A34" i="28"/>
  <c r="A44" i="28"/>
  <c r="A51" i="28"/>
  <c r="A58" i="28"/>
  <c r="A11" i="28"/>
  <c r="A23" i="28"/>
  <c r="A39" i="28"/>
  <c r="A7" i="28"/>
  <c r="A9" i="28"/>
  <c r="A16" i="28"/>
  <c r="A22" i="28"/>
  <c r="A29" i="28"/>
  <c r="A37" i="28"/>
  <c r="A46" i="28"/>
  <c r="A52" i="28"/>
  <c r="A61" i="28"/>
  <c r="A10" i="28"/>
  <c r="A14" i="28"/>
  <c r="A20" i="28"/>
  <c r="A25" i="28"/>
  <c r="A30" i="28"/>
  <c r="A36" i="28"/>
  <c r="A42" i="28"/>
  <c r="A48" i="28"/>
  <c r="A53" i="28"/>
  <c r="D46" i="28" l="1"/>
  <c r="E63" i="44" s="1"/>
  <c r="F46" i="28"/>
  <c r="G63" i="44" s="1"/>
  <c r="G46" i="28"/>
  <c r="H63" i="44" s="1"/>
  <c r="E46" i="28"/>
  <c r="F63" i="44" s="1"/>
  <c r="E13" i="28"/>
  <c r="F30" i="44" s="1"/>
  <c r="D13" i="28"/>
  <c r="E30" i="44" s="1"/>
  <c r="F13" i="28"/>
  <c r="G30" i="44" s="1"/>
  <c r="G13" i="28"/>
  <c r="H30" i="44" s="1"/>
  <c r="F57" i="28"/>
  <c r="G74" i="44" s="1"/>
  <c r="G57" i="28"/>
  <c r="H74" i="44" s="1"/>
  <c r="D57" i="28"/>
  <c r="E74" i="44" s="1"/>
  <c r="E57" i="28"/>
  <c r="F74" i="44" s="1"/>
  <c r="D63" i="28"/>
  <c r="E80" i="44" s="1"/>
  <c r="E63" i="28"/>
  <c r="F80" i="44" s="1"/>
  <c r="F63" i="28"/>
  <c r="G80" i="44" s="1"/>
  <c r="G63" i="28"/>
  <c r="H80" i="44" s="1"/>
  <c r="D53" i="28"/>
  <c r="E70" i="44" s="1"/>
  <c r="F53" i="28"/>
  <c r="G70" i="44" s="1"/>
  <c r="E53" i="28"/>
  <c r="F70" i="44" s="1"/>
  <c r="G53" i="28"/>
  <c r="H70" i="44" s="1"/>
  <c r="D30" i="28"/>
  <c r="E47" i="44" s="1"/>
  <c r="E30" i="28"/>
  <c r="F47" i="44" s="1"/>
  <c r="G30" i="28"/>
  <c r="H47" i="44" s="1"/>
  <c r="F30" i="28"/>
  <c r="G47" i="44" s="1"/>
  <c r="G10" i="28"/>
  <c r="H27" i="44" s="1"/>
  <c r="D10" i="28"/>
  <c r="E27" i="44" s="1"/>
  <c r="F10" i="28"/>
  <c r="G27" i="44" s="1"/>
  <c r="E10" i="28"/>
  <c r="F27" i="44" s="1"/>
  <c r="E37" i="28"/>
  <c r="F54" i="44" s="1"/>
  <c r="F37" i="28"/>
  <c r="G54" i="44" s="1"/>
  <c r="D37" i="28"/>
  <c r="E54" i="44" s="1"/>
  <c r="G37" i="28"/>
  <c r="H54" i="44" s="1"/>
  <c r="G9" i="28"/>
  <c r="H26" i="44" s="1"/>
  <c r="E9" i="28"/>
  <c r="F26" i="44" s="1"/>
  <c r="D9" i="28"/>
  <c r="E26" i="44" s="1"/>
  <c r="F9" i="28"/>
  <c r="G26" i="44" s="1"/>
  <c r="E11" i="28"/>
  <c r="F28" i="44" s="1"/>
  <c r="D11" i="28"/>
  <c r="E28" i="44" s="1"/>
  <c r="F11" i="28"/>
  <c r="G28" i="44" s="1"/>
  <c r="G11" i="28"/>
  <c r="E34" i="28"/>
  <c r="F51" i="44" s="1"/>
  <c r="D34" i="28"/>
  <c r="E51" i="44" s="1"/>
  <c r="F34" i="28"/>
  <c r="G51" i="44" s="1"/>
  <c r="G34" i="28"/>
  <c r="H51" i="44" s="1"/>
  <c r="E55" i="28"/>
  <c r="F72" i="44" s="1"/>
  <c r="G55" i="28"/>
  <c r="H72" i="44" s="1"/>
  <c r="D55" i="28"/>
  <c r="E72" i="44" s="1"/>
  <c r="F55" i="28"/>
  <c r="G72" i="44" s="1"/>
  <c r="G50" i="28"/>
  <c r="F50" i="28"/>
  <c r="G67" i="44" s="1"/>
  <c r="D50" i="28"/>
  <c r="E67" i="44" s="1"/>
  <c r="E50" i="28"/>
  <c r="F67" i="44" s="1"/>
  <c r="F18" i="28"/>
  <c r="G35" i="44" s="1"/>
  <c r="D18" i="28"/>
  <c r="E35" i="44" s="1"/>
  <c r="E18" i="28"/>
  <c r="G18" i="28"/>
  <c r="H35" i="44" s="1"/>
  <c r="D47" i="28"/>
  <c r="E64" i="44" s="1"/>
  <c r="F47" i="28"/>
  <c r="G64" i="44" s="1"/>
  <c r="E47" i="28"/>
  <c r="F64" i="44" s="1"/>
  <c r="G47" i="28"/>
  <c r="H64" i="44" s="1"/>
  <c r="D36" i="28"/>
  <c r="E53" i="44" s="1"/>
  <c r="F36" i="28"/>
  <c r="G53" i="44" s="1"/>
  <c r="E36" i="28"/>
  <c r="F53" i="44" s="1"/>
  <c r="G36" i="28"/>
  <c r="H53" i="44" s="1"/>
  <c r="D16" i="28"/>
  <c r="E33" i="44" s="1"/>
  <c r="E16" i="28"/>
  <c r="F33" i="44" s="1"/>
  <c r="F16" i="28"/>
  <c r="G33" i="44" s="1"/>
  <c r="G16" i="28"/>
  <c r="H33" i="44" s="1"/>
  <c r="G44" i="28"/>
  <c r="H61" i="44" s="1"/>
  <c r="F44" i="28"/>
  <c r="G61" i="44" s="1"/>
  <c r="E44" i="28"/>
  <c r="F61" i="44" s="1"/>
  <c r="D44" i="28"/>
  <c r="E61" i="44" s="1"/>
  <c r="F59" i="28"/>
  <c r="G76" i="44" s="1"/>
  <c r="E59" i="28"/>
  <c r="F76" i="44" s="1"/>
  <c r="G59" i="28"/>
  <c r="H76" i="44" s="1"/>
  <c r="D59" i="28"/>
  <c r="E76" i="44" s="1"/>
  <c r="G48" i="28"/>
  <c r="H65" i="44" s="1"/>
  <c r="F48" i="28"/>
  <c r="G65" i="44" s="1"/>
  <c r="E48" i="28"/>
  <c r="F65" i="44" s="1"/>
  <c r="D48" i="28"/>
  <c r="E65" i="44" s="1"/>
  <c r="D25" i="28"/>
  <c r="E42" i="44" s="1"/>
  <c r="E25" i="28"/>
  <c r="F42" i="44" s="1"/>
  <c r="F25" i="28"/>
  <c r="G42" i="44" s="1"/>
  <c r="G25" i="28"/>
  <c r="H42" i="44" s="1"/>
  <c r="E61" i="28"/>
  <c r="F78" i="44" s="1"/>
  <c r="D61" i="28"/>
  <c r="E78" i="44" s="1"/>
  <c r="G61" i="28"/>
  <c r="H78" i="44" s="1"/>
  <c r="F61" i="28"/>
  <c r="G78" i="44" s="1"/>
  <c r="E29" i="28"/>
  <c r="F46" i="44" s="1"/>
  <c r="G29" i="28"/>
  <c r="H46" i="44" s="1"/>
  <c r="D29" i="28"/>
  <c r="E46" i="44" s="1"/>
  <c r="F29" i="28"/>
  <c r="G46" i="44" s="1"/>
  <c r="D7" i="28"/>
  <c r="E24" i="44" s="1"/>
  <c r="F7" i="28"/>
  <c r="G24" i="44" s="1"/>
  <c r="E7" i="28"/>
  <c r="F24" i="44" s="1"/>
  <c r="G7" i="28"/>
  <c r="H24" i="44" s="1"/>
  <c r="F58" i="28"/>
  <c r="G75" i="44" s="1"/>
  <c r="E58" i="28"/>
  <c r="F75" i="44" s="1"/>
  <c r="D58" i="28"/>
  <c r="E75" i="44" s="1"/>
  <c r="G58" i="28"/>
  <c r="H75" i="44" s="1"/>
  <c r="D28" i="28"/>
  <c r="E45" i="44" s="1"/>
  <c r="G28" i="28"/>
  <c r="H45" i="44" s="1"/>
  <c r="E28" i="28"/>
  <c r="F45" i="44" s="1"/>
  <c r="F28" i="28"/>
  <c r="G45" i="44" s="1"/>
  <c r="E17" i="28"/>
  <c r="F34" i="44" s="1"/>
  <c r="G17" i="28"/>
  <c r="H34" i="44" s="1"/>
  <c r="D17" i="28"/>
  <c r="E34" i="44" s="1"/>
  <c r="F17" i="28"/>
  <c r="G34" i="44" s="1"/>
  <c r="D40" i="28"/>
  <c r="E57" i="44" s="1"/>
  <c r="G40" i="28"/>
  <c r="H57" i="44" s="1"/>
  <c r="F40" i="28"/>
  <c r="G57" i="44" s="1"/>
  <c r="E40" i="28"/>
  <c r="F57" i="44" s="1"/>
  <c r="G12" i="28"/>
  <c r="H29" i="44" s="1"/>
  <c r="E12" i="28"/>
  <c r="F29" i="44" s="1"/>
  <c r="D12" i="28"/>
  <c r="E29" i="44" s="1"/>
  <c r="F12" i="28"/>
  <c r="G29" i="44" s="1"/>
  <c r="F32" i="28"/>
  <c r="G49" i="44" s="1"/>
  <c r="G32" i="28"/>
  <c r="H49" i="44" s="1"/>
  <c r="E32" i="28"/>
  <c r="F49" i="44" s="1"/>
  <c r="D32" i="28"/>
  <c r="E49" i="44" s="1"/>
  <c r="D14" i="28"/>
  <c r="E31" i="44" s="1"/>
  <c r="G14" i="28"/>
  <c r="H31" i="44" s="1"/>
  <c r="F14" i="28"/>
  <c r="G31" i="44" s="1"/>
  <c r="E14" i="28"/>
  <c r="F31" i="44" s="1"/>
  <c r="D23" i="28"/>
  <c r="E40" i="44" s="1"/>
  <c r="G23" i="28"/>
  <c r="H40" i="44" s="1"/>
  <c r="F23" i="28"/>
  <c r="G40" i="44" s="1"/>
  <c r="E23" i="28"/>
  <c r="F40" i="44" s="1"/>
  <c r="E26" i="28"/>
  <c r="F43" i="44" s="1"/>
  <c r="D26" i="28"/>
  <c r="E43" i="44" s="1"/>
  <c r="G26" i="28"/>
  <c r="H43" i="44" s="1"/>
  <c r="F26" i="28"/>
  <c r="G43" i="44" s="1"/>
  <c r="E42" i="28"/>
  <c r="F59" i="44" s="1"/>
  <c r="G42" i="28"/>
  <c r="H59" i="44" s="1"/>
  <c r="F42" i="28"/>
  <c r="G59" i="44" s="1"/>
  <c r="D42" i="28"/>
  <c r="E59" i="44" s="1"/>
  <c r="D20" i="28"/>
  <c r="E37" i="44" s="1"/>
  <c r="E20" i="28"/>
  <c r="F37" i="44" s="1"/>
  <c r="F20" i="28"/>
  <c r="G37" i="44" s="1"/>
  <c r="G20" i="28"/>
  <c r="E52" i="28"/>
  <c r="F69" i="44" s="1"/>
  <c r="D52" i="28"/>
  <c r="E69" i="44" s="1"/>
  <c r="G52" i="28"/>
  <c r="H69" i="44" s="1"/>
  <c r="F52" i="28"/>
  <c r="G69" i="44" s="1"/>
  <c r="E22" i="28"/>
  <c r="F39" i="44" s="1"/>
  <c r="D22" i="28"/>
  <c r="E39" i="44" s="1"/>
  <c r="G22" i="28"/>
  <c r="H39" i="44" s="1"/>
  <c r="F22" i="28"/>
  <c r="G39" i="44" s="1"/>
  <c r="F39" i="28"/>
  <c r="G56" i="44" s="1"/>
  <c r="E39" i="28"/>
  <c r="F56" i="44" s="1"/>
  <c r="D39" i="28"/>
  <c r="E56" i="44" s="1"/>
  <c r="G39" i="28"/>
  <c r="H56" i="44" s="1"/>
  <c r="D51" i="28"/>
  <c r="E68" i="44" s="1"/>
  <c r="E51" i="28"/>
  <c r="F68" i="44" s="1"/>
  <c r="G51" i="28"/>
  <c r="H68" i="44" s="1"/>
  <c r="F51" i="28"/>
  <c r="G68" i="44" s="1"/>
  <c r="E21" i="28"/>
  <c r="F38" i="44" s="1"/>
  <c r="D21" i="28"/>
  <c r="E38" i="44" s="1"/>
  <c r="F21" i="28"/>
  <c r="G38" i="44" s="1"/>
  <c r="G21" i="28"/>
  <c r="H38" i="44" s="1"/>
  <c r="E65" i="28"/>
  <c r="F82" i="44" s="1"/>
  <c r="F65" i="28"/>
  <c r="G82" i="44" s="1"/>
  <c r="G65" i="28"/>
  <c r="H82" i="44" s="1"/>
  <c r="D65" i="28"/>
  <c r="E82" i="44" s="1"/>
  <c r="D33" i="28"/>
  <c r="E50" i="44" s="1"/>
  <c r="F33" i="28"/>
  <c r="G50" i="44" s="1"/>
  <c r="E33" i="28"/>
  <c r="F50" i="44" s="1"/>
  <c r="G33" i="28"/>
  <c r="H50" i="44" s="1"/>
  <c r="D60" i="28"/>
  <c r="E77" i="44" s="1"/>
  <c r="F60" i="28"/>
  <c r="G77" i="44" s="1"/>
  <c r="E60" i="28"/>
  <c r="F77" i="44" s="1"/>
  <c r="G60" i="28"/>
  <c r="L60" i="28" l="1"/>
  <c r="H77" i="44"/>
  <c r="L20" i="28"/>
  <c r="H37" i="44"/>
  <c r="J18" i="28"/>
  <c r="F35" i="44"/>
  <c r="L11" i="28"/>
  <c r="H28" i="44"/>
  <c r="L29" i="28"/>
  <c r="L50" i="28"/>
  <c r="H67" i="44"/>
  <c r="L57" i="28"/>
  <c r="M74" i="44" s="1"/>
  <c r="L37" i="28"/>
  <c r="M54" i="44" s="1"/>
  <c r="L53" i="28"/>
  <c r="M70" i="44" s="1"/>
  <c r="L61" i="28"/>
  <c r="M78" i="44" s="1"/>
  <c r="L7" i="28"/>
  <c r="M24" i="44" s="1"/>
  <c r="L12" i="28"/>
  <c r="M29" i="44" s="1"/>
  <c r="L36" i="28"/>
  <c r="M53" i="44" s="1"/>
  <c r="L47" i="28"/>
  <c r="M64" i="44" s="1"/>
  <c r="L10" i="28"/>
  <c r="M27" i="44" s="1"/>
  <c r="L48" i="28"/>
  <c r="M65" i="44" s="1"/>
  <c r="L46" i="28"/>
  <c r="M63" i="44" s="1"/>
  <c r="L34" i="28"/>
  <c r="M51" i="44" s="1"/>
  <c r="L18" i="28"/>
  <c r="M35" i="44" s="1"/>
  <c r="L65" i="28"/>
  <c r="M82" i="44" s="1"/>
  <c r="J40" i="28"/>
  <c r="K57" i="44" s="1"/>
  <c r="L44" i="28"/>
  <c r="M61" i="44" s="1"/>
  <c r="L9" i="28"/>
  <c r="M26" i="44" s="1"/>
  <c r="L30" i="28"/>
  <c r="M47" i="44" s="1"/>
  <c r="L58" i="28"/>
  <c r="M75" i="44" s="1"/>
  <c r="L42" i="28"/>
  <c r="M59" i="44" s="1"/>
  <c r="L23" i="28"/>
  <c r="M40" i="44" s="1"/>
  <c r="L14" i="28"/>
  <c r="M31" i="44" s="1"/>
  <c r="L63" i="28"/>
  <c r="M80" i="44" s="1"/>
  <c r="L25" i="28"/>
  <c r="M42" i="44" s="1"/>
  <c r="L26" i="28"/>
  <c r="M43" i="44" s="1"/>
  <c r="L51" i="28"/>
  <c r="M68" i="44" s="1"/>
  <c r="L22" i="28"/>
  <c r="M39" i="44" s="1"/>
  <c r="J21" i="28"/>
  <c r="K38" i="44" s="1"/>
  <c r="L52" i="28"/>
  <c r="M69" i="44" s="1"/>
  <c r="K65" i="28"/>
  <c r="L82" i="44" s="1"/>
  <c r="K53" i="28"/>
  <c r="L70" i="44" s="1"/>
  <c r="L55" i="28"/>
  <c r="M72" i="44" s="1"/>
  <c r="L13" i="28"/>
  <c r="M30" i="44" s="1"/>
  <c r="L16" i="28"/>
  <c r="M33" i="44" s="1"/>
  <c r="L33" i="28"/>
  <c r="M50" i="44" s="1"/>
  <c r="L39" i="28"/>
  <c r="M56" i="44" s="1"/>
  <c r="L40" i="28"/>
  <c r="M57" i="44" s="1"/>
  <c r="L28" i="28"/>
  <c r="M45" i="44" s="1"/>
  <c r="L21" i="28"/>
  <c r="M38" i="44" s="1"/>
  <c r="L32" i="28"/>
  <c r="M49" i="44" s="1"/>
  <c r="L59" i="28"/>
  <c r="M76" i="44" s="1"/>
  <c r="L17" i="28"/>
  <c r="M34" i="44" s="1"/>
  <c r="K51" i="28"/>
  <c r="L68" i="44" s="1"/>
  <c r="I59" i="28"/>
  <c r="J76" i="44" s="1"/>
  <c r="I61" i="28"/>
  <c r="J78" i="44" s="1"/>
  <c r="J48" i="28"/>
  <c r="K65" i="44" s="1"/>
  <c r="I52" i="28"/>
  <c r="J69" i="44" s="1"/>
  <c r="K60" i="28"/>
  <c r="L77" i="44" s="1"/>
  <c r="I60" i="28"/>
  <c r="J77" i="44" s="1"/>
  <c r="J60" i="28"/>
  <c r="K77" i="44" s="1"/>
  <c r="I7" i="28"/>
  <c r="J24" i="44" s="1"/>
  <c r="M46" i="44" l="1"/>
  <c r="M67" i="44"/>
  <c r="M28" i="44"/>
  <c r="M37" i="44"/>
  <c r="K35" i="44"/>
  <c r="M77" i="44"/>
  <c r="K16" i="28"/>
  <c r="L33" i="44" s="1"/>
  <c r="I25" i="28"/>
  <c r="J42" i="44" s="1"/>
  <c r="J36" i="28"/>
  <c r="K53" i="44" s="1"/>
  <c r="I39" i="28"/>
  <c r="J56" i="44" s="1"/>
  <c r="J46" i="28"/>
  <c r="K63" i="44" s="1"/>
  <c r="I50" i="28"/>
  <c r="J67" i="44" s="1"/>
  <c r="K57" i="28"/>
  <c r="L74" i="44" s="1"/>
  <c r="J63" i="28"/>
  <c r="K80" i="44" s="1"/>
  <c r="I65" i="28"/>
  <c r="J82" i="44" s="1"/>
  <c r="K11" i="28"/>
  <c r="L28" i="44" s="1"/>
  <c r="J12" i="28"/>
  <c r="K29" i="44" s="1"/>
  <c r="I13" i="28"/>
  <c r="J30" i="44" s="1"/>
  <c r="K18" i="28"/>
  <c r="L35" i="44" s="1"/>
  <c r="J22" i="28"/>
  <c r="K39" i="44" s="1"/>
  <c r="K29" i="28"/>
  <c r="L46" i="44" s="1"/>
  <c r="I33" i="28"/>
  <c r="J50" i="44" s="1"/>
  <c r="K37" i="28"/>
  <c r="L54" i="44" s="1"/>
  <c r="K40" i="28"/>
  <c r="L57" i="44" s="1"/>
  <c r="J47" i="28"/>
  <c r="K64" i="44" s="1"/>
  <c r="I48" i="28"/>
  <c r="J65" i="44" s="1"/>
  <c r="J52" i="28"/>
  <c r="K69" i="44" s="1"/>
  <c r="I58" i="28"/>
  <c r="J75" i="44" s="1"/>
  <c r="K20" i="28"/>
  <c r="L37" i="44" s="1"/>
  <c r="J25" i="28"/>
  <c r="K42" i="44" s="1"/>
  <c r="K36" i="28"/>
  <c r="L53" i="44" s="1"/>
  <c r="I42" i="28"/>
  <c r="J59" i="44" s="1"/>
  <c r="K46" i="28"/>
  <c r="L63" i="44" s="1"/>
  <c r="I55" i="28"/>
  <c r="J72" i="44" s="1"/>
  <c r="K63" i="28"/>
  <c r="L80" i="44" s="1"/>
  <c r="J65" i="28"/>
  <c r="K82" i="44" s="1"/>
  <c r="I10" i="28"/>
  <c r="J27" i="44" s="1"/>
  <c r="J13" i="28"/>
  <c r="K30" i="44" s="1"/>
  <c r="I14" i="28"/>
  <c r="J31" i="44" s="1"/>
  <c r="K22" i="28"/>
  <c r="L39" i="44" s="1"/>
  <c r="J23" i="28"/>
  <c r="K40" i="44" s="1"/>
  <c r="K30" i="28"/>
  <c r="L47" i="44" s="1"/>
  <c r="I34" i="28"/>
  <c r="J51" i="44" s="1"/>
  <c r="K48" i="28"/>
  <c r="L65" i="44" s="1"/>
  <c r="J51" i="28"/>
  <c r="K68" i="44" s="1"/>
  <c r="K52" i="28"/>
  <c r="L69" i="44" s="1"/>
  <c r="J53" i="28"/>
  <c r="K70" i="44" s="1"/>
  <c r="J58" i="28"/>
  <c r="K75" i="44" s="1"/>
  <c r="J59" i="28"/>
  <c r="K76" i="44" s="1"/>
  <c r="K7" i="28"/>
  <c r="L24" i="44" s="1"/>
  <c r="J9" i="28"/>
  <c r="K26" i="44" s="1"/>
  <c r="K25" i="28"/>
  <c r="L42" i="44" s="1"/>
  <c r="I32" i="28"/>
  <c r="J49" i="44" s="1"/>
  <c r="J42" i="28"/>
  <c r="K59" i="44" s="1"/>
  <c r="K50" i="28"/>
  <c r="L67" i="44" s="1"/>
  <c r="I57" i="28"/>
  <c r="J74" i="44" s="1"/>
  <c r="I11" i="28"/>
  <c r="J28" i="44" s="1"/>
  <c r="K13" i="28"/>
  <c r="L30" i="44" s="1"/>
  <c r="K9" i="28"/>
  <c r="L26" i="44" s="1"/>
  <c r="J16" i="28"/>
  <c r="K33" i="44" s="1"/>
  <c r="I20" i="28"/>
  <c r="J37" i="44" s="1"/>
  <c r="K28" i="28"/>
  <c r="L45" i="44" s="1"/>
  <c r="J32" i="28"/>
  <c r="K49" i="44" s="1"/>
  <c r="I36" i="28"/>
  <c r="J53" i="44" s="1"/>
  <c r="K42" i="28"/>
  <c r="L59" i="44" s="1"/>
  <c r="J44" i="28"/>
  <c r="K61" i="44" s="1"/>
  <c r="I46" i="28"/>
  <c r="J63" i="44" s="1"/>
  <c r="K55" i="28"/>
  <c r="L72" i="44" s="1"/>
  <c r="J57" i="28"/>
  <c r="K74" i="44" s="1"/>
  <c r="I63" i="28"/>
  <c r="J80" i="44" s="1"/>
  <c r="K10" i="28"/>
  <c r="L27" i="44" s="1"/>
  <c r="J11" i="28"/>
  <c r="K28" i="44" s="1"/>
  <c r="I12" i="28"/>
  <c r="J29" i="44" s="1"/>
  <c r="K14" i="28"/>
  <c r="L31" i="44" s="1"/>
  <c r="J17" i="28"/>
  <c r="K34" i="44" s="1"/>
  <c r="I18" i="28"/>
  <c r="J35" i="44" s="1"/>
  <c r="I21" i="28"/>
  <c r="J38" i="44" s="1"/>
  <c r="I22" i="28"/>
  <c r="J39" i="44" s="1"/>
  <c r="K26" i="28"/>
  <c r="L43" i="44" s="1"/>
  <c r="J29" i="28"/>
  <c r="K46" i="44" s="1"/>
  <c r="I30" i="28"/>
  <c r="J47" i="44" s="1"/>
  <c r="K34" i="28"/>
  <c r="L51" i="44" s="1"/>
  <c r="J37" i="28"/>
  <c r="K54" i="44" s="1"/>
  <c r="I40" i="28"/>
  <c r="J57" i="44" s="1"/>
  <c r="I47" i="28"/>
  <c r="J64" i="44" s="1"/>
  <c r="J20" i="28"/>
  <c r="K37" i="44" s="1"/>
  <c r="K32" i="28"/>
  <c r="L49" i="44" s="1"/>
  <c r="K44" i="28"/>
  <c r="L61" i="44" s="1"/>
  <c r="K17" i="28"/>
  <c r="L34" i="44" s="1"/>
  <c r="K21" i="28"/>
  <c r="L38" i="44" s="1"/>
  <c r="I23" i="28"/>
  <c r="J40" i="44" s="1"/>
  <c r="J30" i="28"/>
  <c r="K47" i="44" s="1"/>
  <c r="I51" i="28"/>
  <c r="J68" i="44" s="1"/>
  <c r="I53" i="28"/>
  <c r="J70" i="44" s="1"/>
  <c r="J7" i="28"/>
  <c r="K24" i="44" s="1"/>
  <c r="I9" i="28"/>
  <c r="J26" i="44" s="1"/>
  <c r="I28" i="28"/>
  <c r="J45" i="44" s="1"/>
  <c r="J39" i="28"/>
  <c r="K56" i="44" s="1"/>
  <c r="J50" i="28"/>
  <c r="K67" i="44" s="1"/>
  <c r="K12" i="28"/>
  <c r="L29" i="44" s="1"/>
  <c r="I26" i="28"/>
  <c r="J43" i="44" s="1"/>
  <c r="J33" i="28"/>
  <c r="K50" i="44" s="1"/>
  <c r="K47" i="28"/>
  <c r="L64" i="44" s="1"/>
  <c r="J61" i="28"/>
  <c r="K78" i="44" s="1"/>
  <c r="I16" i="28"/>
  <c r="J33" i="44" s="1"/>
  <c r="J28" i="28"/>
  <c r="K45" i="44" s="1"/>
  <c r="K39" i="28"/>
  <c r="L56" i="44" s="1"/>
  <c r="I44" i="28"/>
  <c r="J61" i="44" s="1"/>
  <c r="J55" i="28"/>
  <c r="K72" i="44" s="1"/>
  <c r="J10" i="28"/>
  <c r="K27" i="44" s="1"/>
  <c r="J14" i="28"/>
  <c r="K31" i="44" s="1"/>
  <c r="I17" i="28"/>
  <c r="J34" i="44" s="1"/>
  <c r="K23" i="28"/>
  <c r="L40" i="44" s="1"/>
  <c r="J26" i="28"/>
  <c r="K43" i="44" s="1"/>
  <c r="I29" i="28"/>
  <c r="J46" i="44" s="1"/>
  <c r="K33" i="28"/>
  <c r="L50" i="44" s="1"/>
  <c r="J34" i="28"/>
  <c r="K51" i="44" s="1"/>
  <c r="I37" i="28"/>
  <c r="J54" i="44" s="1"/>
  <c r="K58" i="28"/>
  <c r="L75" i="44" s="1"/>
  <c r="K59" i="28"/>
  <c r="L76" i="44" s="1"/>
  <c r="K61" i="28"/>
  <c r="L78" i="44" s="1"/>
</calcChain>
</file>

<file path=xl/sharedStrings.xml><?xml version="1.0" encoding="utf-8"?>
<sst xmlns="http://schemas.openxmlformats.org/spreadsheetml/2006/main" count="5743" uniqueCount="1555">
  <si>
    <t>Births</t>
  </si>
  <si>
    <t>A</t>
  </si>
  <si>
    <t>B</t>
  </si>
  <si>
    <t>C</t>
  </si>
  <si>
    <t>D</t>
  </si>
  <si>
    <t>E</t>
  </si>
  <si>
    <t>F</t>
  </si>
  <si>
    <t>G</t>
  </si>
  <si>
    <t>H</t>
  </si>
  <si>
    <t>J</t>
  </si>
  <si>
    <t>K</t>
  </si>
  <si>
    <t>L</t>
  </si>
  <si>
    <t>M</t>
  </si>
  <si>
    <t>N</t>
  </si>
  <si>
    <t>O</t>
  </si>
  <si>
    <t>P</t>
  </si>
  <si>
    <t>R</t>
  </si>
  <si>
    <t>a. All neural tube defects (Q00*, Q01*, Q05*)</t>
  </si>
  <si>
    <t>b. Anencephaly (Q00*)</t>
  </si>
  <si>
    <t>c. Encephalocele (Q01*)</t>
  </si>
  <si>
    <t>d. Spina bifida (Q05*)</t>
  </si>
  <si>
    <t>e. Hydrocephaly (Q03*)</t>
  </si>
  <si>
    <t>g. Cataracts (Q12.0)</t>
  </si>
  <si>
    <t>h. Hypoplastic left heart syndrome (Q23.4)</t>
  </si>
  <si>
    <t>i. Transposition of great vessels (Q20.3)</t>
  </si>
  <si>
    <t>j. Ventricular septal defects (Q21.0)</t>
  </si>
  <si>
    <t>k. Congenital cystic adenomatoid malformation of lung (Q33.80)</t>
  </si>
  <si>
    <t>l. Cleft lip with / without cleft palate (Q36, Q37)</t>
  </si>
  <si>
    <t>m. Cleft palate (Q35 (except Q35.7))</t>
  </si>
  <si>
    <t>o. Bilateral renal agenesis (Q60.1)</t>
  </si>
  <si>
    <t>p. Multicystic kidney (Q61.40, Q61.41)</t>
  </si>
  <si>
    <t>q. Hypospadias (Q54 (except Q54.4))</t>
  </si>
  <si>
    <t xml:space="preserve">r. Hypothyroidism </t>
  </si>
  <si>
    <t xml:space="preserve">t. limb defects </t>
  </si>
  <si>
    <t xml:space="preserve">u. dislocation of hip </t>
  </si>
  <si>
    <t>v. Gastroschisis (Q79.3)</t>
  </si>
  <si>
    <t>w. diaphragmatic hernia</t>
  </si>
  <si>
    <t>x. Craniosynostosis</t>
  </si>
  <si>
    <t>y. trisomy 21 - Down syndrome</t>
  </si>
  <si>
    <t>z. trisomy 18 - Edwards syndrome</t>
  </si>
  <si>
    <t>za. 45X - Turner syndrome</t>
  </si>
  <si>
    <t>ALL CASES</t>
  </si>
  <si>
    <t>A - Neurological</t>
  </si>
  <si>
    <t>All neural tube defects (NTDs)</t>
  </si>
  <si>
    <t>Anencephaly</t>
  </si>
  <si>
    <t>Encephalocele</t>
  </si>
  <si>
    <t>Spina bifida</t>
  </si>
  <si>
    <t>Hydrocephaly</t>
  </si>
  <si>
    <t>B - Eye/Ear</t>
  </si>
  <si>
    <t>Congenital hearing loss</t>
  </si>
  <si>
    <t>Cataracts</t>
  </si>
  <si>
    <t>C - Circulatory</t>
  </si>
  <si>
    <t>Hypoplastic left heart syndrome</t>
  </si>
  <si>
    <t>Transposition</t>
  </si>
  <si>
    <t>Ventricular septal defect (VSD)</t>
  </si>
  <si>
    <t>D - Respiratory</t>
  </si>
  <si>
    <t>Cystic adenomatoid malformation of lung (CCAML)</t>
  </si>
  <si>
    <t>E - Digestive</t>
  </si>
  <si>
    <t>Cleft lip with / without palate</t>
  </si>
  <si>
    <t>Cleft palate</t>
  </si>
  <si>
    <t>F - Urinary</t>
  </si>
  <si>
    <t>Bilateral renal agenesis</t>
  </si>
  <si>
    <t>Multicystic kidneys</t>
  </si>
  <si>
    <t>G - Genital</t>
  </si>
  <si>
    <t>Hypospadias</t>
  </si>
  <si>
    <t>Hypothyroidism</t>
  </si>
  <si>
    <t>J - Blood, immune, lymphatic</t>
  </si>
  <si>
    <t>K - Skin</t>
  </si>
  <si>
    <t>L - Limbs</t>
  </si>
  <si>
    <t>Limb reduction defects</t>
  </si>
  <si>
    <t>Congenital dislocation of hip</t>
  </si>
  <si>
    <t>M - Musculoskeletal</t>
  </si>
  <si>
    <t>Gastroschisis</t>
  </si>
  <si>
    <t>Diaphragmatic hernia</t>
  </si>
  <si>
    <t>Craniosynostosis</t>
  </si>
  <si>
    <t>N - Neoplastic</t>
  </si>
  <si>
    <t>O - Chromosomal &amp; other genetic disorders</t>
  </si>
  <si>
    <t>Trisomy 21- Down syndrome</t>
  </si>
  <si>
    <t>Trisomy 18 - (Edwards syndrome)</t>
  </si>
  <si>
    <t>45X (Turner syndrome)</t>
  </si>
  <si>
    <t>P - Pregnancy related anomalies</t>
  </si>
  <si>
    <t>R - Infection related anomalies</t>
  </si>
  <si>
    <t>Betsi Cadwaladr</t>
  </si>
  <si>
    <t>Powys</t>
  </si>
  <si>
    <t>Hywel Dda</t>
  </si>
  <si>
    <t>Aneurin Bevan</t>
  </si>
  <si>
    <t>Wales</t>
  </si>
  <si>
    <t>BETSI CADWALADR</t>
  </si>
  <si>
    <t>POWYS</t>
  </si>
  <si>
    <t>HYWEL DDA</t>
  </si>
  <si>
    <t>ANEURIN BEVAN</t>
  </si>
  <si>
    <t>Isle of Anglesey</t>
  </si>
  <si>
    <t>Gwynedd</t>
  </si>
  <si>
    <t>Conwy</t>
  </si>
  <si>
    <t>Denbighshire</t>
  </si>
  <si>
    <t>Flintshire</t>
  </si>
  <si>
    <t>Wrexham</t>
  </si>
  <si>
    <t>Ceredigion</t>
  </si>
  <si>
    <t>Pembrokeshire</t>
  </si>
  <si>
    <t>Carmarthenshire</t>
  </si>
  <si>
    <t>Swansea</t>
  </si>
  <si>
    <t>Neath Port Talbot</t>
  </si>
  <si>
    <t>Bridgend</t>
  </si>
  <si>
    <t>Vale of Glamorgan</t>
  </si>
  <si>
    <t>Cardiff</t>
  </si>
  <si>
    <t>Rhondda Cynon Taf</t>
  </si>
  <si>
    <t>Merthyr Tydfil</t>
  </si>
  <si>
    <t>Caerphilly</t>
  </si>
  <si>
    <t>Blaenau Gwent</t>
  </si>
  <si>
    <t>Torfaen</t>
  </si>
  <si>
    <t>Monmouthshire</t>
  </si>
  <si>
    <t>Newport</t>
  </si>
  <si>
    <t>Rhondda Cynon Taff</t>
  </si>
  <si>
    <t>Area</t>
  </si>
  <si>
    <t>Indicator</t>
  </si>
  <si>
    <t>f. congenital_hearing_loss (H90.3-H90.9)</t>
  </si>
  <si>
    <t>total cases</t>
  </si>
  <si>
    <t>Lookup</t>
  </si>
  <si>
    <r>
      <t xml:space="preserve">Lookup sheet for the 5-year trend - do </t>
    </r>
    <r>
      <rPr>
        <b/>
        <sz val="10"/>
        <color rgb="FFFF0000"/>
        <rFont val="Arial"/>
        <family val="2"/>
      </rPr>
      <t>NOT</t>
    </r>
    <r>
      <rPr>
        <sz val="10"/>
        <color rgb="FFFF0000"/>
        <rFont val="Arial"/>
        <family val="2"/>
      </rPr>
      <t xml:space="preserve"> manually edit</t>
    </r>
  </si>
  <si>
    <t>Cases</t>
  </si>
  <si>
    <t>Rates</t>
  </si>
  <si>
    <t>Lookup key</t>
  </si>
  <si>
    <t>SQL indicator name</t>
  </si>
  <si>
    <t>H - Endocrine, metabolic</t>
  </si>
  <si>
    <t xml:space="preserve">   Gwynedd</t>
  </si>
  <si>
    <t xml:space="preserve">   Conwy</t>
  </si>
  <si>
    <t xml:space="preserve">   Ceredigion</t>
  </si>
  <si>
    <t>Cardiff &amp; Vale</t>
  </si>
  <si>
    <t xml:space="preserve">   Rhondda Cynon Taf</t>
  </si>
  <si>
    <t xml:space="preserve">   Blaenau Gwent</t>
  </si>
  <si>
    <t xml:space="preserve">   Torfaen</t>
  </si>
  <si>
    <t>total_births</t>
  </si>
  <si>
    <t>*</t>
  </si>
  <si>
    <t>Trisomy 13 (Patau's syndrome)</t>
  </si>
  <si>
    <t>zb. T13 - Trisomy 13</t>
  </si>
  <si>
    <t xml:space="preserve">  </t>
  </si>
  <si>
    <t>Q00 or Q01 or Q05</t>
  </si>
  <si>
    <t>Q00</t>
  </si>
  <si>
    <t>Q01</t>
  </si>
  <si>
    <t>Q05</t>
  </si>
  <si>
    <t>Q03</t>
  </si>
  <si>
    <t>H90.3 to H90.9</t>
  </si>
  <si>
    <t>Q12.0</t>
  </si>
  <si>
    <t>Q23.4</t>
  </si>
  <si>
    <t>Q20.3</t>
  </si>
  <si>
    <t>Q21.0</t>
  </si>
  <si>
    <t>Q33.80</t>
  </si>
  <si>
    <t>Q36 or Q37</t>
  </si>
  <si>
    <t>Q35 (excl. Q35.7)</t>
  </si>
  <si>
    <t>Q60.1</t>
  </si>
  <si>
    <t>Q61.40 or Q61.41</t>
  </si>
  <si>
    <t>Q54 (excl. Q54.4)</t>
  </si>
  <si>
    <t>E03 or E07.1</t>
  </si>
  <si>
    <t>Q71 or Q72 or Q73</t>
  </si>
  <si>
    <t>Q65.0 or Q65.1 or Q65.2</t>
  </si>
  <si>
    <t>Q79.3</t>
  </si>
  <si>
    <t>Q79.0</t>
  </si>
  <si>
    <t>Q75.0</t>
  </si>
  <si>
    <t>Q90</t>
  </si>
  <si>
    <t>Q91.0 or Q91.1 or Q91.2 or Q91.3</t>
  </si>
  <si>
    <t>Q91.4 to Q91.7</t>
  </si>
  <si>
    <t>Swansea Bay</t>
  </si>
  <si>
    <t>Cwm Taf Morgannwg</t>
  </si>
  <si>
    <t>CWM TAF MORGANNWG</t>
  </si>
  <si>
    <t>1999-2003</t>
  </si>
  <si>
    <t>2004-2008</t>
  </si>
  <si>
    <t>2009-2013</t>
  </si>
  <si>
    <t>2014-2018</t>
  </si>
  <si>
    <t xml:space="preserve">Bridgend </t>
  </si>
  <si>
    <t>Wales_total cases</t>
  </si>
  <si>
    <t>Wales_A</t>
  </si>
  <si>
    <t>Wales_B</t>
  </si>
  <si>
    <t>Wales_C</t>
  </si>
  <si>
    <t>Wales_D</t>
  </si>
  <si>
    <t>Wales_E</t>
  </si>
  <si>
    <t>Wales_F</t>
  </si>
  <si>
    <t>Wales_G</t>
  </si>
  <si>
    <t>Wales_H</t>
  </si>
  <si>
    <t>Wales_J</t>
  </si>
  <si>
    <t>Wales_K</t>
  </si>
  <si>
    <t>Wales_L</t>
  </si>
  <si>
    <t>Wales_M</t>
  </si>
  <si>
    <t>Wales_N</t>
  </si>
  <si>
    <t>Wales_O</t>
  </si>
  <si>
    <t>Wales_P</t>
  </si>
  <si>
    <t>Wales_R</t>
  </si>
  <si>
    <t>Wales_a. All neural tube defects (Q00*, Q01*, Q05*)</t>
  </si>
  <si>
    <t>Wales_b. Anencephaly (Q00*)</t>
  </si>
  <si>
    <t>Wales_c. Encephalocele (Q01*)</t>
  </si>
  <si>
    <t>Wales_d. Spina bifida (Q05*)</t>
  </si>
  <si>
    <t>Wales_e. Hydrocephaly (Q03*)</t>
  </si>
  <si>
    <t>Wales_f. congenital_hearing_loss (H90.3-H90.9)</t>
  </si>
  <si>
    <t>Wales_g. Cataracts (Q12.0)</t>
  </si>
  <si>
    <t>Wales_h. Hypoplastic left heart syndrome (Q23.4)</t>
  </si>
  <si>
    <t>Wales_i. Transposition of great vessels (Q20.3)</t>
  </si>
  <si>
    <t>Wales_j. Ventricular septal defects (Q21.0)</t>
  </si>
  <si>
    <t>Wales_k. Congenital cystic adenomatoid malformation of lung (Q33.80)</t>
  </si>
  <si>
    <t>Wales_l. Cleft lip with / without cleft palate (Q36, Q37)</t>
  </si>
  <si>
    <t>Wales_m. Cleft palate (Q35 (except Q35.7))</t>
  </si>
  <si>
    <t>Wales_o. Bilateral renal agenesis (Q60.1)</t>
  </si>
  <si>
    <t>Wales_p. Multicystic kidney (Q61.40, Q61.41)</t>
  </si>
  <si>
    <t>Wales_q. Hypospadias (Q54 (except Q54.4))</t>
  </si>
  <si>
    <t xml:space="preserve">Wales_r. Hypothyroidism </t>
  </si>
  <si>
    <t xml:space="preserve">Wales_t. limb defects </t>
  </si>
  <si>
    <t xml:space="preserve">Wales_u. dislocation of hip </t>
  </si>
  <si>
    <t>Wales_v. Gastroschisis (Q79.3)</t>
  </si>
  <si>
    <t>Wales_w. diaphragmatic hernia</t>
  </si>
  <si>
    <t>Wales_x. Craniosynostosis</t>
  </si>
  <si>
    <t>Wales_y. trisomy 21 - Down syndrome</t>
  </si>
  <si>
    <t>Wales_z. trisomy 18 - Edwards syndrome</t>
  </si>
  <si>
    <t>Wales_za. 45X - Turner syndrome</t>
  </si>
  <si>
    <t>Wales_zb. T13 - Trisomy 13</t>
  </si>
  <si>
    <t>Isle of Anglesey_total cases</t>
  </si>
  <si>
    <t>Monmouthshire_total cases</t>
  </si>
  <si>
    <t>Flintshire_total cases</t>
  </si>
  <si>
    <t>Neath Port Talbot_total cases</t>
  </si>
  <si>
    <t>Wrexham_total cases</t>
  </si>
  <si>
    <t>Carmarthenshire_total cases</t>
  </si>
  <si>
    <t>Conwy_total cases</t>
  </si>
  <si>
    <t>Cardiff_total cases</t>
  </si>
  <si>
    <t>Vale of Glamorgan_total cases</t>
  </si>
  <si>
    <t>Swansea_total cases</t>
  </si>
  <si>
    <t>Newport_total cases</t>
  </si>
  <si>
    <t>Rhondda Cynon Taff_total cases</t>
  </si>
  <si>
    <t>Ceredigion_total cases</t>
  </si>
  <si>
    <t>Bridgend_total cases</t>
  </si>
  <si>
    <t>Torfaen_total cases</t>
  </si>
  <si>
    <t>Powys_total cases</t>
  </si>
  <si>
    <t>Blaenau Gwent_total cases</t>
  </si>
  <si>
    <t>Gwynedd_total cases</t>
  </si>
  <si>
    <t>Pembrokeshire_total cases</t>
  </si>
  <si>
    <t>Merthyr Tydfil_total cases</t>
  </si>
  <si>
    <t>Caerphilly_total cases</t>
  </si>
  <si>
    <t>Denbighshire_total cases</t>
  </si>
  <si>
    <t>Blaenau Gwent_A</t>
  </si>
  <si>
    <t>Blaenau Gwent_B</t>
  </si>
  <si>
    <t>Blaenau Gwent_C</t>
  </si>
  <si>
    <t>Blaenau Gwent_D</t>
  </si>
  <si>
    <t>Blaenau Gwent_E</t>
  </si>
  <si>
    <t>Blaenau Gwent_F</t>
  </si>
  <si>
    <t>Blaenau Gwent_G</t>
  </si>
  <si>
    <t>Blaenau Gwent_H</t>
  </si>
  <si>
    <t>Blaenau Gwent_J</t>
  </si>
  <si>
    <t>Blaenau Gwent_K</t>
  </si>
  <si>
    <t>Blaenau Gwent_L</t>
  </si>
  <si>
    <t>Blaenau Gwent_M</t>
  </si>
  <si>
    <t>Blaenau Gwent_N</t>
  </si>
  <si>
    <t>Blaenau Gwent_O</t>
  </si>
  <si>
    <t>Blaenau Gwent_P</t>
  </si>
  <si>
    <t>Blaenau Gwent_R</t>
  </si>
  <si>
    <t>Bridgend_A</t>
  </si>
  <si>
    <t>Bridgend_B</t>
  </si>
  <si>
    <t>Bridgend_C</t>
  </si>
  <si>
    <t>Bridgend_D</t>
  </si>
  <si>
    <t>Bridgend_E</t>
  </si>
  <si>
    <t>Bridgend_F</t>
  </si>
  <si>
    <t>Bridgend_G</t>
  </si>
  <si>
    <t>Bridgend_H</t>
  </si>
  <si>
    <t>Bridgend_J</t>
  </si>
  <si>
    <t>Bridgend_K</t>
  </si>
  <si>
    <t>Bridgend_L</t>
  </si>
  <si>
    <t>Bridgend_M</t>
  </si>
  <si>
    <t>Bridgend_N</t>
  </si>
  <si>
    <t>Bridgend_O</t>
  </si>
  <si>
    <t>Bridgend_P</t>
  </si>
  <si>
    <t>Bridgend_R</t>
  </si>
  <si>
    <t>Caerphilly_A</t>
  </si>
  <si>
    <t>Caerphilly_B</t>
  </si>
  <si>
    <t>Caerphilly_C</t>
  </si>
  <si>
    <t>Caerphilly_D</t>
  </si>
  <si>
    <t>Caerphilly_E</t>
  </si>
  <si>
    <t>Caerphilly_F</t>
  </si>
  <si>
    <t>Caerphilly_G</t>
  </si>
  <si>
    <t>Caerphilly_H</t>
  </si>
  <si>
    <t>Caerphilly_J</t>
  </si>
  <si>
    <t>Caerphilly_K</t>
  </si>
  <si>
    <t>Caerphilly_L</t>
  </si>
  <si>
    <t>Caerphilly_M</t>
  </si>
  <si>
    <t>Caerphilly_N</t>
  </si>
  <si>
    <t>Caerphilly_O</t>
  </si>
  <si>
    <t>Caerphilly_P</t>
  </si>
  <si>
    <t>Caerphilly_R</t>
  </si>
  <si>
    <t>Cardiff_A</t>
  </si>
  <si>
    <t>Cardiff_B</t>
  </si>
  <si>
    <t>Cardiff_C</t>
  </si>
  <si>
    <t>Cardiff_D</t>
  </si>
  <si>
    <t>Cardiff_E</t>
  </si>
  <si>
    <t>Cardiff_F</t>
  </si>
  <si>
    <t>Cardiff_G</t>
  </si>
  <si>
    <t>Cardiff_H</t>
  </si>
  <si>
    <t>Cardiff_J</t>
  </si>
  <si>
    <t>Cardiff_K</t>
  </si>
  <si>
    <t>Cardiff_L</t>
  </si>
  <si>
    <t>Cardiff_M</t>
  </si>
  <si>
    <t>Cardiff_N</t>
  </si>
  <si>
    <t>Cardiff_O</t>
  </si>
  <si>
    <t>Cardiff_P</t>
  </si>
  <si>
    <t>Cardiff_R</t>
  </si>
  <si>
    <t>Carmarthenshire_A</t>
  </si>
  <si>
    <t>Carmarthenshire_B</t>
  </si>
  <si>
    <t>Carmarthenshire_C</t>
  </si>
  <si>
    <t>Carmarthenshire_D</t>
  </si>
  <si>
    <t>Carmarthenshire_E</t>
  </si>
  <si>
    <t>Carmarthenshire_F</t>
  </si>
  <si>
    <t>Carmarthenshire_G</t>
  </si>
  <si>
    <t>Carmarthenshire_H</t>
  </si>
  <si>
    <t>Carmarthenshire_J</t>
  </si>
  <si>
    <t>Carmarthenshire_K</t>
  </si>
  <si>
    <t>Carmarthenshire_L</t>
  </si>
  <si>
    <t>Carmarthenshire_M</t>
  </si>
  <si>
    <t>Carmarthenshire_N</t>
  </si>
  <si>
    <t>Carmarthenshire_O</t>
  </si>
  <si>
    <t>Carmarthenshire_P</t>
  </si>
  <si>
    <t>Carmarthenshire_R</t>
  </si>
  <si>
    <t>Ceredigion_A</t>
  </si>
  <si>
    <t>Ceredigion_B</t>
  </si>
  <si>
    <t>Ceredigion_C</t>
  </si>
  <si>
    <t>Ceredigion_D</t>
  </si>
  <si>
    <t>Ceredigion_E</t>
  </si>
  <si>
    <t>Ceredigion_F</t>
  </si>
  <si>
    <t>Ceredigion_G</t>
  </si>
  <si>
    <t>Ceredigion_H</t>
  </si>
  <si>
    <t>Ceredigion_J</t>
  </si>
  <si>
    <t>Ceredigion_K</t>
  </si>
  <si>
    <t>Ceredigion_L</t>
  </si>
  <si>
    <t>Ceredigion_M</t>
  </si>
  <si>
    <t>Ceredigion_N</t>
  </si>
  <si>
    <t>Ceredigion_O</t>
  </si>
  <si>
    <t>Ceredigion_P</t>
  </si>
  <si>
    <t>Ceredigion_R</t>
  </si>
  <si>
    <t>Conwy_A</t>
  </si>
  <si>
    <t>Conwy_B</t>
  </si>
  <si>
    <t>Conwy_C</t>
  </si>
  <si>
    <t>Conwy_D</t>
  </si>
  <si>
    <t>Conwy_E</t>
  </si>
  <si>
    <t>Conwy_F</t>
  </si>
  <si>
    <t>Conwy_G</t>
  </si>
  <si>
    <t>Conwy_H</t>
  </si>
  <si>
    <t>Conwy_J</t>
  </si>
  <si>
    <t>Conwy_K</t>
  </si>
  <si>
    <t>Conwy_L</t>
  </si>
  <si>
    <t>Conwy_M</t>
  </si>
  <si>
    <t>Conwy_N</t>
  </si>
  <si>
    <t>Conwy_O</t>
  </si>
  <si>
    <t>Conwy_P</t>
  </si>
  <si>
    <t>Conwy_R</t>
  </si>
  <si>
    <t>Denbighshire_A</t>
  </si>
  <si>
    <t>Denbighshire_B</t>
  </si>
  <si>
    <t>Denbighshire_C</t>
  </si>
  <si>
    <t>Denbighshire_D</t>
  </si>
  <si>
    <t>Denbighshire_E</t>
  </si>
  <si>
    <t>Denbighshire_F</t>
  </si>
  <si>
    <t>Denbighshire_G</t>
  </si>
  <si>
    <t>Denbighshire_H</t>
  </si>
  <si>
    <t>Denbighshire_J</t>
  </si>
  <si>
    <t>Denbighshire_K</t>
  </si>
  <si>
    <t>Denbighshire_L</t>
  </si>
  <si>
    <t>Denbighshire_M</t>
  </si>
  <si>
    <t>Denbighshire_N</t>
  </si>
  <si>
    <t>Denbighshire_O</t>
  </si>
  <si>
    <t>Denbighshire_P</t>
  </si>
  <si>
    <t>Denbighshire_R</t>
  </si>
  <si>
    <t>Flintshire_A</t>
  </si>
  <si>
    <t>Flintshire_B</t>
  </si>
  <si>
    <t>Flintshire_C</t>
  </si>
  <si>
    <t>Flintshire_D</t>
  </si>
  <si>
    <t>Flintshire_E</t>
  </si>
  <si>
    <t>Flintshire_F</t>
  </si>
  <si>
    <t>Flintshire_G</t>
  </si>
  <si>
    <t>Flintshire_H</t>
  </si>
  <si>
    <t>Flintshire_J</t>
  </si>
  <si>
    <t>Flintshire_K</t>
  </si>
  <si>
    <t>Flintshire_L</t>
  </si>
  <si>
    <t>Flintshire_M</t>
  </si>
  <si>
    <t>Flintshire_N</t>
  </si>
  <si>
    <t>Flintshire_O</t>
  </si>
  <si>
    <t>Flintshire_P</t>
  </si>
  <si>
    <t>Flintshire_R</t>
  </si>
  <si>
    <t>Gwynedd_A</t>
  </si>
  <si>
    <t>Gwynedd_B</t>
  </si>
  <si>
    <t>Gwynedd_C</t>
  </si>
  <si>
    <t>Gwynedd_D</t>
  </si>
  <si>
    <t>Gwynedd_E</t>
  </si>
  <si>
    <t>Gwynedd_F</t>
  </si>
  <si>
    <t>Gwynedd_G</t>
  </si>
  <si>
    <t>Gwynedd_H</t>
  </si>
  <si>
    <t>Gwynedd_J</t>
  </si>
  <si>
    <t>Gwynedd_K</t>
  </si>
  <si>
    <t>Gwynedd_L</t>
  </si>
  <si>
    <t>Gwynedd_M</t>
  </si>
  <si>
    <t>Gwynedd_N</t>
  </si>
  <si>
    <t>Gwynedd_O</t>
  </si>
  <si>
    <t>Gwynedd_P</t>
  </si>
  <si>
    <t>Gwynedd_R</t>
  </si>
  <si>
    <t>Isle of Anglesey_A</t>
  </si>
  <si>
    <t>Isle of Anglesey_B</t>
  </si>
  <si>
    <t>Isle of Anglesey_C</t>
  </si>
  <si>
    <t>Isle of Anglesey_D</t>
  </si>
  <si>
    <t>Isle of Anglesey_E</t>
  </si>
  <si>
    <t>Isle of Anglesey_F</t>
  </si>
  <si>
    <t>Isle of Anglesey_G</t>
  </si>
  <si>
    <t>Isle of Anglesey_H</t>
  </si>
  <si>
    <t>Isle of Anglesey_J</t>
  </si>
  <si>
    <t>Isle of Anglesey_K</t>
  </si>
  <si>
    <t>Isle of Anglesey_L</t>
  </si>
  <si>
    <t>Isle of Anglesey_M</t>
  </si>
  <si>
    <t>Isle of Anglesey_N</t>
  </si>
  <si>
    <t>Isle of Anglesey_O</t>
  </si>
  <si>
    <t>Isle of Anglesey_P</t>
  </si>
  <si>
    <t>Isle of Anglesey_R</t>
  </si>
  <si>
    <t>Merthyr Tydfil_A</t>
  </si>
  <si>
    <t>Merthyr Tydfil_B</t>
  </si>
  <si>
    <t>Merthyr Tydfil_C</t>
  </si>
  <si>
    <t>Merthyr Tydfil_D</t>
  </si>
  <si>
    <t>Merthyr Tydfil_E</t>
  </si>
  <si>
    <t>Merthyr Tydfil_F</t>
  </si>
  <si>
    <t>Merthyr Tydfil_G</t>
  </si>
  <si>
    <t>Merthyr Tydfil_H</t>
  </si>
  <si>
    <t>Merthyr Tydfil_J</t>
  </si>
  <si>
    <t>Merthyr Tydfil_K</t>
  </si>
  <si>
    <t>Merthyr Tydfil_L</t>
  </si>
  <si>
    <t>Merthyr Tydfil_M</t>
  </si>
  <si>
    <t>Merthyr Tydfil_N</t>
  </si>
  <si>
    <t>Merthyr Tydfil_O</t>
  </si>
  <si>
    <t>Merthyr Tydfil_P</t>
  </si>
  <si>
    <t>Merthyr Tydfil_R</t>
  </si>
  <si>
    <t>Monmouthshire_A</t>
  </si>
  <si>
    <t>Monmouthshire_B</t>
  </si>
  <si>
    <t>Monmouthshire_C</t>
  </si>
  <si>
    <t>Monmouthshire_D</t>
  </si>
  <si>
    <t>Monmouthshire_E</t>
  </si>
  <si>
    <t>Monmouthshire_F</t>
  </si>
  <si>
    <t>Monmouthshire_G</t>
  </si>
  <si>
    <t>Monmouthshire_H</t>
  </si>
  <si>
    <t>Monmouthshire_J</t>
  </si>
  <si>
    <t>Monmouthshire_K</t>
  </si>
  <si>
    <t>Monmouthshire_L</t>
  </si>
  <si>
    <t>Monmouthshire_M</t>
  </si>
  <si>
    <t>Monmouthshire_N</t>
  </si>
  <si>
    <t>Monmouthshire_O</t>
  </si>
  <si>
    <t>Monmouthshire_P</t>
  </si>
  <si>
    <t>Monmouthshire_R</t>
  </si>
  <si>
    <t>Neath Port Talbot_A</t>
  </si>
  <si>
    <t>Neath Port Talbot_B</t>
  </si>
  <si>
    <t>Neath Port Talbot_C</t>
  </si>
  <si>
    <t>Neath Port Talbot_D</t>
  </si>
  <si>
    <t>Neath Port Talbot_E</t>
  </si>
  <si>
    <t>Neath Port Talbot_F</t>
  </si>
  <si>
    <t>Neath Port Talbot_G</t>
  </si>
  <si>
    <t>Neath Port Talbot_H</t>
  </si>
  <si>
    <t>Neath Port Talbot_J</t>
  </si>
  <si>
    <t>Neath Port Talbot_K</t>
  </si>
  <si>
    <t>Neath Port Talbot_L</t>
  </si>
  <si>
    <t>Neath Port Talbot_M</t>
  </si>
  <si>
    <t>Neath Port Talbot_N</t>
  </si>
  <si>
    <t>Neath Port Talbot_O</t>
  </si>
  <si>
    <t>Neath Port Talbot_P</t>
  </si>
  <si>
    <t>Neath Port Talbot_R</t>
  </si>
  <si>
    <t>Newport_A</t>
  </si>
  <si>
    <t>Newport_B</t>
  </si>
  <si>
    <t>Newport_C</t>
  </si>
  <si>
    <t>Newport_D</t>
  </si>
  <si>
    <t>Newport_E</t>
  </si>
  <si>
    <t>Newport_F</t>
  </si>
  <si>
    <t>Newport_G</t>
  </si>
  <si>
    <t>Newport_H</t>
  </si>
  <si>
    <t>Newport_J</t>
  </si>
  <si>
    <t>Newport_K</t>
  </si>
  <si>
    <t>Newport_L</t>
  </si>
  <si>
    <t>Newport_M</t>
  </si>
  <si>
    <t>Newport_N</t>
  </si>
  <si>
    <t>Newport_O</t>
  </si>
  <si>
    <t>Newport_P</t>
  </si>
  <si>
    <t>Newport_R</t>
  </si>
  <si>
    <t>Pembrokeshire_A</t>
  </si>
  <si>
    <t>Pembrokeshire_B</t>
  </si>
  <si>
    <t>Pembrokeshire_C</t>
  </si>
  <si>
    <t>Pembrokeshire_D</t>
  </si>
  <si>
    <t>Pembrokeshire_E</t>
  </si>
  <si>
    <t>Pembrokeshire_F</t>
  </si>
  <si>
    <t>Pembrokeshire_G</t>
  </si>
  <si>
    <t>Pembrokeshire_H</t>
  </si>
  <si>
    <t>Pembrokeshire_J</t>
  </si>
  <si>
    <t>Pembrokeshire_K</t>
  </si>
  <si>
    <t>Pembrokeshire_L</t>
  </si>
  <si>
    <t>Pembrokeshire_M</t>
  </si>
  <si>
    <t>Pembrokeshire_N</t>
  </si>
  <si>
    <t>Pembrokeshire_O</t>
  </si>
  <si>
    <t>Pembrokeshire_P</t>
  </si>
  <si>
    <t>Pembrokeshire_R</t>
  </si>
  <si>
    <t>Powys_A</t>
  </si>
  <si>
    <t>Powys_B</t>
  </si>
  <si>
    <t>Powys_C</t>
  </si>
  <si>
    <t>Powys_D</t>
  </si>
  <si>
    <t>Powys_E</t>
  </si>
  <si>
    <t>Powys_F</t>
  </si>
  <si>
    <t>Powys_G</t>
  </si>
  <si>
    <t>Powys_H</t>
  </si>
  <si>
    <t>Powys_J</t>
  </si>
  <si>
    <t>Powys_K</t>
  </si>
  <si>
    <t>Powys_L</t>
  </si>
  <si>
    <t>Powys_M</t>
  </si>
  <si>
    <t>Powys_N</t>
  </si>
  <si>
    <t>Powys_O</t>
  </si>
  <si>
    <t>Powys_P</t>
  </si>
  <si>
    <t>Powys_R</t>
  </si>
  <si>
    <t>Rhondda Cynon Taff_A</t>
  </si>
  <si>
    <t>Rhondda Cynon Taff_B</t>
  </si>
  <si>
    <t>Rhondda Cynon Taff_C</t>
  </si>
  <si>
    <t>Rhondda Cynon Taff_D</t>
  </si>
  <si>
    <t>Rhondda Cynon Taff_E</t>
  </si>
  <si>
    <t>Rhondda Cynon Taff_F</t>
  </si>
  <si>
    <t>Rhondda Cynon Taff_G</t>
  </si>
  <si>
    <t>Rhondda Cynon Taff_H</t>
  </si>
  <si>
    <t>Rhondda Cynon Taff_J</t>
  </si>
  <si>
    <t>Rhondda Cynon Taff_K</t>
  </si>
  <si>
    <t>Rhondda Cynon Taff_L</t>
  </si>
  <si>
    <t>Rhondda Cynon Taff_M</t>
  </si>
  <si>
    <t>Rhondda Cynon Taff_N</t>
  </si>
  <si>
    <t>Rhondda Cynon Taff_O</t>
  </si>
  <si>
    <t>Rhondda Cynon Taff_P</t>
  </si>
  <si>
    <t>Rhondda Cynon Taff_R</t>
  </si>
  <si>
    <t>Swansea_A</t>
  </si>
  <si>
    <t>Swansea_B</t>
  </si>
  <si>
    <t>Swansea_C</t>
  </si>
  <si>
    <t>Swansea_D</t>
  </si>
  <si>
    <t>Swansea_E</t>
  </si>
  <si>
    <t>Swansea_F</t>
  </si>
  <si>
    <t>Swansea_G</t>
  </si>
  <si>
    <t>Swansea_H</t>
  </si>
  <si>
    <t>Swansea_J</t>
  </si>
  <si>
    <t>Swansea_K</t>
  </si>
  <si>
    <t>Swansea_L</t>
  </si>
  <si>
    <t>Swansea_M</t>
  </si>
  <si>
    <t>Swansea_N</t>
  </si>
  <si>
    <t>Swansea_O</t>
  </si>
  <si>
    <t>Swansea_P</t>
  </si>
  <si>
    <t>Swansea_R</t>
  </si>
  <si>
    <t>Torfaen_A</t>
  </si>
  <si>
    <t>Torfaen_B</t>
  </si>
  <si>
    <t>Torfaen_C</t>
  </si>
  <si>
    <t>Torfaen_D</t>
  </si>
  <si>
    <t>Torfaen_E</t>
  </si>
  <si>
    <t>Torfaen_F</t>
  </si>
  <si>
    <t>Torfaen_G</t>
  </si>
  <si>
    <t>Torfaen_H</t>
  </si>
  <si>
    <t>Torfaen_J</t>
  </si>
  <si>
    <t>Torfaen_K</t>
  </si>
  <si>
    <t>Torfaen_L</t>
  </si>
  <si>
    <t>Torfaen_M</t>
  </si>
  <si>
    <t>Torfaen_N</t>
  </si>
  <si>
    <t>Torfaen_O</t>
  </si>
  <si>
    <t>Torfaen_P</t>
  </si>
  <si>
    <t>Torfaen_R</t>
  </si>
  <si>
    <t>Vale of Glamorgan_A</t>
  </si>
  <si>
    <t>Vale of Glamorgan_B</t>
  </si>
  <si>
    <t>Vale of Glamorgan_C</t>
  </si>
  <si>
    <t>Vale of Glamorgan_D</t>
  </si>
  <si>
    <t>Vale of Glamorgan_E</t>
  </si>
  <si>
    <t>Vale of Glamorgan_F</t>
  </si>
  <si>
    <t>Vale of Glamorgan_G</t>
  </si>
  <si>
    <t>Vale of Glamorgan_H</t>
  </si>
  <si>
    <t>Vale of Glamorgan_J</t>
  </si>
  <si>
    <t>Vale of Glamorgan_K</t>
  </si>
  <si>
    <t>Vale of Glamorgan_L</t>
  </si>
  <si>
    <t>Vale of Glamorgan_M</t>
  </si>
  <si>
    <t>Vale of Glamorgan_N</t>
  </si>
  <si>
    <t>Vale of Glamorgan_O</t>
  </si>
  <si>
    <t>Vale of Glamorgan_P</t>
  </si>
  <si>
    <t>Vale of Glamorgan_R</t>
  </si>
  <si>
    <t>Wrexham_A</t>
  </si>
  <si>
    <t>Wrexham_B</t>
  </si>
  <si>
    <t>Wrexham_C</t>
  </si>
  <si>
    <t>Wrexham_D</t>
  </si>
  <si>
    <t>Wrexham_E</t>
  </si>
  <si>
    <t>Wrexham_F</t>
  </si>
  <si>
    <t>Wrexham_G</t>
  </si>
  <si>
    <t>Wrexham_H</t>
  </si>
  <si>
    <t>Wrexham_J</t>
  </si>
  <si>
    <t>Wrexham_K</t>
  </si>
  <si>
    <t>Wrexham_L</t>
  </si>
  <si>
    <t>Wrexham_M</t>
  </si>
  <si>
    <t>Wrexham_N</t>
  </si>
  <si>
    <t>Wrexham_O</t>
  </si>
  <si>
    <t>Wrexham_P</t>
  </si>
  <si>
    <t>Wrexham_R</t>
  </si>
  <si>
    <t>Blaenau Gwent_a. All neural tube defects (Q00*, Q01*, Q05*)</t>
  </si>
  <si>
    <t>Blaenau Gwent_b. Anencephaly (Q00*)</t>
  </si>
  <si>
    <t>Blaenau Gwent_c. Encephalocele (Q01*)</t>
  </si>
  <si>
    <t>Blaenau Gwent_d. Spina bifida (Q05*)</t>
  </si>
  <si>
    <t>Blaenau Gwent_e. Hydrocephaly (Q03*)</t>
  </si>
  <si>
    <t>Blaenau Gwent_f. congenital_hearing_loss (H90.3-H90.9)</t>
  </si>
  <si>
    <t>Blaenau Gwent_g. Cataracts (Q12.0)</t>
  </si>
  <si>
    <t>Blaenau Gwent_h. Hypoplastic left heart syndrome (Q23.4)</t>
  </si>
  <si>
    <t>Blaenau Gwent_i. Transposition of great vessels (Q20.3)</t>
  </si>
  <si>
    <t>Blaenau Gwent_j. Ventricular septal defects (Q21.0)</t>
  </si>
  <si>
    <t>Blaenau Gwent_k. Congenital cystic adenomatoid malformation of lung (Q33.80)</t>
  </si>
  <si>
    <t>Blaenau Gwent_l. Cleft lip with / without cleft palate (Q36, Q37)</t>
  </si>
  <si>
    <t>Blaenau Gwent_m. Cleft palate (Q35 (except Q35.7))</t>
  </si>
  <si>
    <t>Blaenau Gwent_o. Bilateral renal agenesis (Q60.1)</t>
  </si>
  <si>
    <t>Blaenau Gwent_p. Multicystic kidney (Q61.40, Q61.41)</t>
  </si>
  <si>
    <t>Blaenau Gwent_q. Hypospadias (Q54 (except Q54.4))</t>
  </si>
  <si>
    <t xml:space="preserve">Blaenau Gwent_r. Hypothyroidism </t>
  </si>
  <si>
    <t xml:space="preserve">Blaenau Gwent_t. limb defects </t>
  </si>
  <si>
    <t xml:space="preserve">Blaenau Gwent_u. dislocation of hip </t>
  </si>
  <si>
    <t>Blaenau Gwent_v. Gastroschisis (Q79.3)</t>
  </si>
  <si>
    <t>Blaenau Gwent_w. diaphragmatic hernia</t>
  </si>
  <si>
    <t>Blaenau Gwent_x. Craniosynostosis</t>
  </si>
  <si>
    <t>Blaenau Gwent_y. trisomy 21 - Down syndrome</t>
  </si>
  <si>
    <t>Blaenau Gwent_z. trisomy 18 - Edwards syndrome</t>
  </si>
  <si>
    <t>Blaenau Gwent_za. 45X - Turner syndrome</t>
  </si>
  <si>
    <t>Blaenau Gwent_zb. T13 - Trisomy 13</t>
  </si>
  <si>
    <t>Bridgend_a. All neural tube defects (Q00*, Q01*, Q05*)</t>
  </si>
  <si>
    <t>Bridgend_b. Anencephaly (Q00*)</t>
  </si>
  <si>
    <t>Bridgend_c. Encephalocele (Q01*)</t>
  </si>
  <si>
    <t>Bridgend_d. Spina bifida (Q05*)</t>
  </si>
  <si>
    <t>Bridgend_e. Hydrocephaly (Q03*)</t>
  </si>
  <si>
    <t>Bridgend_f. congenital_hearing_loss (H90.3-H90.9)</t>
  </si>
  <si>
    <t>Bridgend_g. Cataracts (Q12.0)</t>
  </si>
  <si>
    <t>Bridgend_h. Hypoplastic left heart syndrome (Q23.4)</t>
  </si>
  <si>
    <t>Bridgend_i. Transposition of great vessels (Q20.3)</t>
  </si>
  <si>
    <t>Bridgend_j. Ventricular septal defects (Q21.0)</t>
  </si>
  <si>
    <t>Bridgend_k. Congenital cystic adenomatoid malformation of lung (Q33.80)</t>
  </si>
  <si>
    <t>Bridgend_l. Cleft lip with / without cleft palate (Q36, Q37)</t>
  </si>
  <si>
    <t>Bridgend_m. Cleft palate (Q35 (except Q35.7))</t>
  </si>
  <si>
    <t>Bridgend _o. Bilateral renal agenesis (Q60.1)</t>
  </si>
  <si>
    <t>Bridgend_p. Multicystic kidney (Q61.40, Q61.41)</t>
  </si>
  <si>
    <t>Bridgend_q. Hypospadias (Q54 (except Q54.4))</t>
  </si>
  <si>
    <t xml:space="preserve">Bridgend_r. Hypothyroidism </t>
  </si>
  <si>
    <t xml:space="preserve">Bridgend_t. limb defects </t>
  </si>
  <si>
    <t xml:space="preserve">Bridgend_u. dislocation of hip </t>
  </si>
  <si>
    <t>Bridgend_v. Gastroschisis (Q79.3)</t>
  </si>
  <si>
    <t>Bridgend_w. diaphragmatic hernia</t>
  </si>
  <si>
    <t>Bridgend_x. Craniosynostosis</t>
  </si>
  <si>
    <t>Bridgend_y. trisomy 21 - Down syndrome</t>
  </si>
  <si>
    <t>Bridgend_z. trisomy 18 - Edwards syndrome</t>
  </si>
  <si>
    <t>Bridgend_za. 45X - Turner syndrome</t>
  </si>
  <si>
    <t>Bridgend_zb. T13 - Trisomy 13</t>
  </si>
  <si>
    <t>Caerphilly_a. All neural tube defects (Q00*, Q01*, Q05*)</t>
  </si>
  <si>
    <t>Caerphilly_b. Anencephaly (Q00*)</t>
  </si>
  <si>
    <t>Caerphilly_c. Encephalocele (Q01*)</t>
  </si>
  <si>
    <t>Caerphilly_d. Spina bifida (Q05*)</t>
  </si>
  <si>
    <t>Caerphilly_e. Hydrocephaly (Q03*)</t>
  </si>
  <si>
    <t>Caerphilly_f. congenital_hearing_loss (H90.3-H90.9)</t>
  </si>
  <si>
    <t>Caerphilly_g. Cataracts (Q12.0)</t>
  </si>
  <si>
    <t>Caerphilly_h. Hypoplastic left heart syndrome (Q23.4)</t>
  </si>
  <si>
    <t>Caerphilly_i. Transposition of great vessels (Q20.3)</t>
  </si>
  <si>
    <t>Caerphilly_j. Ventricular septal defects (Q21.0)</t>
  </si>
  <si>
    <t>Caerphilly_k. Congenital cystic adenomatoid malformation of lung (Q33.80)</t>
  </si>
  <si>
    <t>Caerphilly_l. Cleft lip with / without cleft palate (Q36, Q37)</t>
  </si>
  <si>
    <t>Caerphilly_m. Cleft palate (Q35 (except Q35.7))</t>
  </si>
  <si>
    <t>Caerphilly_o. Bilateral renal agenesis (Q60.1)</t>
  </si>
  <si>
    <t>Caerphilly_p. Multicystic kidney (Q61.40, Q61.41)</t>
  </si>
  <si>
    <t>Caerphilly_q. Hypospadias (Q54 (except Q54.4))</t>
  </si>
  <si>
    <t xml:space="preserve">Caerphilly_r. Hypothyroidism </t>
  </si>
  <si>
    <t xml:space="preserve">Caerphilly_t. limb defects </t>
  </si>
  <si>
    <t xml:space="preserve">Caerphilly_u. dislocation of hip </t>
  </si>
  <si>
    <t>Caerphilly_v. Gastroschisis (Q79.3)</t>
  </si>
  <si>
    <t>Caerphilly_w. diaphragmatic hernia</t>
  </si>
  <si>
    <t>Caerphilly_x. Craniosynostosis</t>
  </si>
  <si>
    <t>Caerphilly_y. trisomy 21 - Down syndrome</t>
  </si>
  <si>
    <t>Caerphilly_z. trisomy 18 - Edwards syndrome</t>
  </si>
  <si>
    <t>Caerphilly_za. 45X - Turner syndrome</t>
  </si>
  <si>
    <t>Caerphilly_zb. T13 - Trisomy 13</t>
  </si>
  <si>
    <t>Cardiff_a. All neural tube defects (Q00*, Q01*, Q05*)</t>
  </si>
  <si>
    <t>Cardiff_b. Anencephaly (Q00*)</t>
  </si>
  <si>
    <t>Cardiff_c. Encephalocele (Q01*)</t>
  </si>
  <si>
    <t>Cardiff_d. Spina bifida (Q05*)</t>
  </si>
  <si>
    <t>Cardiff_e. Hydrocephaly (Q03*)</t>
  </si>
  <si>
    <t>Cardiff_f. congenital_hearing_loss (H90.3-H90.9)</t>
  </si>
  <si>
    <t>Cardiff_g. Cataracts (Q12.0)</t>
  </si>
  <si>
    <t>Cardiff_h. Hypoplastic left heart syndrome (Q23.4)</t>
  </si>
  <si>
    <t>Cardiff_i. Transposition of great vessels (Q20.3)</t>
  </si>
  <si>
    <t>Cardiff_j. Ventricular septal defects (Q21.0)</t>
  </si>
  <si>
    <t>Cardiff_k. Congenital cystic adenomatoid malformation of lung (Q33.80)</t>
  </si>
  <si>
    <t>Cardiff_l. Cleft lip with / without cleft palate (Q36, Q37)</t>
  </si>
  <si>
    <t>Cardiff_m. Cleft palate (Q35 (except Q35.7))</t>
  </si>
  <si>
    <t>Cardiff_o. Bilateral renal agenesis (Q60.1)</t>
  </si>
  <si>
    <t>Cardiff_p. Multicystic kidney (Q61.40, Q61.41)</t>
  </si>
  <si>
    <t>Cardiff_q. Hypospadias (Q54 (except Q54.4))</t>
  </si>
  <si>
    <t xml:space="preserve">Cardiff_r. Hypothyroidism </t>
  </si>
  <si>
    <t xml:space="preserve">Cardiff_t. limb defects </t>
  </si>
  <si>
    <t xml:space="preserve">Cardiff_u. dislocation of hip </t>
  </si>
  <si>
    <t>Cardiff_v. Gastroschisis (Q79.3)</t>
  </si>
  <si>
    <t>Cardiff_w. diaphragmatic hernia</t>
  </si>
  <si>
    <t>Cardiff_x. Craniosynostosis</t>
  </si>
  <si>
    <t>Cardiff_y. trisomy 21 - Down syndrome</t>
  </si>
  <si>
    <t>Cardiff_z. trisomy 18 - Edwards syndrome</t>
  </si>
  <si>
    <t>Cardiff_za. 45X - Turner syndrome</t>
  </si>
  <si>
    <t>Cardiff_zb. T13 - Trisomy 13</t>
  </si>
  <si>
    <t>Carmarthenshire_a. All neural tube defects (Q00*, Q01*, Q05*)</t>
  </si>
  <si>
    <t>Carmarthenshire_b. Anencephaly (Q00*)</t>
  </si>
  <si>
    <t>Carmarthenshire_c. Encephalocele (Q01*)</t>
  </si>
  <si>
    <t>Carmarthenshire_d. Spina bifida (Q05*)</t>
  </si>
  <si>
    <t>Carmarthenshire_e. Hydrocephaly (Q03*)</t>
  </si>
  <si>
    <t>Carmarthenshire_f. congenital_hearing_loss (H90.3-H90.9)</t>
  </si>
  <si>
    <t>Carmarthenshire_g. Cataracts (Q12.0)</t>
  </si>
  <si>
    <t>Carmarthenshire_h. Hypoplastic left heart syndrome (Q23.4)</t>
  </si>
  <si>
    <t>Carmarthenshire_i. Transposition of great vessels (Q20.3)</t>
  </si>
  <si>
    <t>Carmarthenshire_j. Ventricular septal defects (Q21.0)</t>
  </si>
  <si>
    <t>Carmarthenshire_k. Congenital cystic adenomatoid malformation of lung (Q33.80)</t>
  </si>
  <si>
    <t>Carmarthenshire_l. Cleft lip with / without cleft palate (Q36, Q37)</t>
  </si>
  <si>
    <t>Carmarthenshire_m. Cleft palate (Q35 (except Q35.7))</t>
  </si>
  <si>
    <t>Carmarthenshire_o. Bilateral renal agenesis (Q60.1)</t>
  </si>
  <si>
    <t>Carmarthenshire_p. Multicystic kidney (Q61.40, Q61.41)</t>
  </si>
  <si>
    <t>Carmarthenshire_q. Hypospadias (Q54 (except Q54.4))</t>
  </si>
  <si>
    <t xml:space="preserve">Carmarthenshire_r. Hypothyroidism </t>
  </si>
  <si>
    <t xml:space="preserve">Carmarthenshire_t. limb defects </t>
  </si>
  <si>
    <t xml:space="preserve">Carmarthenshire_u. dislocation of hip </t>
  </si>
  <si>
    <t>Carmarthenshire_v. Gastroschisis (Q79.3)</t>
  </si>
  <si>
    <t>Carmarthenshire_w. diaphragmatic hernia</t>
  </si>
  <si>
    <t>Carmarthenshire_x. Craniosynostosis</t>
  </si>
  <si>
    <t>Carmarthenshire_y. trisomy 21 - Down syndrome</t>
  </si>
  <si>
    <t>Carmarthenshire_z. trisomy 18 - Edwards syndrome</t>
  </si>
  <si>
    <t>Carmarthenshire_za. 45X - Turner syndrome</t>
  </si>
  <si>
    <t>Carmarthenshire_zb. T13 - Trisomy 13</t>
  </si>
  <si>
    <t>Ceredigion_a. All neural tube defects (Q00*, Q01*, Q05*)</t>
  </si>
  <si>
    <t>Ceredigion_b. Anencephaly (Q00*)</t>
  </si>
  <si>
    <t>Ceredigion_c. Encephalocele (Q01*)</t>
  </si>
  <si>
    <t>Ceredigion_d. Spina bifida (Q05*)</t>
  </si>
  <si>
    <t>Ceredigion_e. Hydrocephaly (Q03*)</t>
  </si>
  <si>
    <t>Ceredigion_f. congenital_hearing_loss (H90.3-H90.9)</t>
  </si>
  <si>
    <t>Ceredigion_g. Cataracts (Q12.0)</t>
  </si>
  <si>
    <t>Ceredigion_h. Hypoplastic left heart syndrome (Q23.4)</t>
  </si>
  <si>
    <t>Ceredigion_i. Transposition of great vessels (Q20.3)</t>
  </si>
  <si>
    <t>Ceredigion_j. Ventricular septal defects (Q21.0)</t>
  </si>
  <si>
    <t>Ceredigion_k. Congenital cystic adenomatoid malformation of lung (Q33.80)</t>
  </si>
  <si>
    <t>Ceredigion_l. Cleft lip with / without cleft palate (Q36, Q37)</t>
  </si>
  <si>
    <t>Ceredigion_m. Cleft palate (Q35 (except Q35.7))</t>
  </si>
  <si>
    <t>Ceredigion_o. Bilateral renal agenesis (Q60.1)</t>
  </si>
  <si>
    <t>Ceredigion_p. Multicystic kidney (Q61.40, Q61.41)</t>
  </si>
  <si>
    <t>Ceredigion_q. Hypospadias (Q54 (except Q54.4))</t>
  </si>
  <si>
    <t xml:space="preserve">Ceredigion_r. Hypothyroidism </t>
  </si>
  <si>
    <t xml:space="preserve">Ceredigion_t. limb defects </t>
  </si>
  <si>
    <t xml:space="preserve">Ceredigion_u. dislocation of hip </t>
  </si>
  <si>
    <t>Ceredigion_v. Gastroschisis (Q79.3)</t>
  </si>
  <si>
    <t>Ceredigion_w. diaphragmatic hernia</t>
  </si>
  <si>
    <t>Ceredigion_x. Craniosynostosis</t>
  </si>
  <si>
    <t>Ceredigion_y. trisomy 21 - Down syndrome</t>
  </si>
  <si>
    <t>Ceredigion_z. trisomy 18 - Edwards syndrome</t>
  </si>
  <si>
    <t>Ceredigion_za. 45X - Turner syndrome</t>
  </si>
  <si>
    <t>Ceredigion_zb. T13 - Trisomy 13</t>
  </si>
  <si>
    <t>Conwy_a. All neural tube defects (Q00*, Q01*, Q05*)</t>
  </si>
  <si>
    <t>Conwy_b. Anencephaly (Q00*)</t>
  </si>
  <si>
    <t>Conwy_c. Encephalocele (Q01*)</t>
  </si>
  <si>
    <t>Conwy_d. Spina bifida (Q05*)</t>
  </si>
  <si>
    <t>Conwy_e. Hydrocephaly (Q03*)</t>
  </si>
  <si>
    <t>Conwy_f. congenital_hearing_loss (H90.3-H90.9)</t>
  </si>
  <si>
    <t>Conwy_g. Cataracts (Q12.0)</t>
  </si>
  <si>
    <t>Conwy_h. Hypoplastic left heart syndrome (Q23.4)</t>
  </si>
  <si>
    <t>Conwy_i. Transposition of great vessels (Q20.3)</t>
  </si>
  <si>
    <t>Conwy_j. Ventricular septal defects (Q21.0)</t>
  </si>
  <si>
    <t>Conwy_k. Congenital cystic adenomatoid malformation of lung (Q33.80)</t>
  </si>
  <si>
    <t>Conwy_l. Cleft lip with / without cleft palate (Q36, Q37)</t>
  </si>
  <si>
    <t>Conwy_m. Cleft palate (Q35 (except Q35.7))</t>
  </si>
  <si>
    <t>Conwy_o. Bilateral renal agenesis (Q60.1)</t>
  </si>
  <si>
    <t>Conwy_p. Multicystic kidney (Q61.40, Q61.41)</t>
  </si>
  <si>
    <t>Conwy_q. Hypospadias (Q54 (except Q54.4))</t>
  </si>
  <si>
    <t xml:space="preserve">Conwy_r. Hypothyroidism </t>
  </si>
  <si>
    <t xml:space="preserve">Conwy_t. limb defects </t>
  </si>
  <si>
    <t xml:space="preserve">Conwy_u. dislocation of hip </t>
  </si>
  <si>
    <t>Conwy_v. Gastroschisis (Q79.3)</t>
  </si>
  <si>
    <t>Conwy_w. diaphragmatic hernia</t>
  </si>
  <si>
    <t>Conwy_x. Craniosynostosis</t>
  </si>
  <si>
    <t>Conwy_y. trisomy 21 - Down syndrome</t>
  </si>
  <si>
    <t>Conwy_z. trisomy 18 - Edwards syndrome</t>
  </si>
  <si>
    <t>Conwy_za. 45X - Turner syndrome</t>
  </si>
  <si>
    <t>Conwy_zb. T13 - Trisomy 13</t>
  </si>
  <si>
    <t>Denbighshire_a. All neural tube defects (Q00*, Q01*, Q05*)</t>
  </si>
  <si>
    <t>Denbighshire_b. Anencephaly (Q00*)</t>
  </si>
  <si>
    <t>Denbighshire_c. Encephalocele (Q01*)</t>
  </si>
  <si>
    <t>Denbighshire_d. Spina bifida (Q05*)</t>
  </si>
  <si>
    <t>Denbighshire_e. Hydrocephaly (Q03*)</t>
  </si>
  <si>
    <t>Denbighshire_f. congenital_hearing_loss (H90.3-H90.9)</t>
  </si>
  <si>
    <t>Denbighshire_g. Cataracts (Q12.0)</t>
  </si>
  <si>
    <t>Denbighshire_h. Hypoplastic left heart syndrome (Q23.4)</t>
  </si>
  <si>
    <t>Denbighshire_i. Transposition of great vessels (Q20.3)</t>
  </si>
  <si>
    <t>Denbighshire_j. Ventricular septal defects (Q21.0)</t>
  </si>
  <si>
    <t>Denbighshire_k. Congenital cystic adenomatoid malformation of lung (Q33.80)</t>
  </si>
  <si>
    <t>Denbighshire_l. Cleft lip with / without cleft palate (Q36, Q37)</t>
  </si>
  <si>
    <t>Denbighshire_m. Cleft palate (Q35 (except Q35.7))</t>
  </si>
  <si>
    <t>Denbighshire_o. Bilateral renal agenesis (Q60.1)</t>
  </si>
  <si>
    <t>Denbighshire_p. Multicystic kidney (Q61.40, Q61.41)</t>
  </si>
  <si>
    <t>Denbighshire_q. Hypospadias (Q54 (except Q54.4))</t>
  </si>
  <si>
    <t xml:space="preserve">Denbighshire_r. Hypothyroidism </t>
  </si>
  <si>
    <t xml:space="preserve">Denbighshire_t. limb defects </t>
  </si>
  <si>
    <t xml:space="preserve">Denbighshire_u. dislocation of hip </t>
  </si>
  <si>
    <t>Denbighshire_v. Gastroschisis (Q79.3)</t>
  </si>
  <si>
    <t>Denbighshire_w. diaphragmatic hernia</t>
  </si>
  <si>
    <t>Denbighshire_x. Craniosynostosis</t>
  </si>
  <si>
    <t>Denbighshire_y. trisomy 21 - Down syndrome</t>
  </si>
  <si>
    <t>Denbighshire_z. trisomy 18 - Edwards syndrome</t>
  </si>
  <si>
    <t>Denbighshire_za. 45X - Turner syndrome</t>
  </si>
  <si>
    <t>Denbighshire_zb. T13 - Trisomy 13</t>
  </si>
  <si>
    <t>Flintshire_a. All neural tube defects (Q00*, Q01*, Q05*)</t>
  </si>
  <si>
    <t>Flintshire_b. Anencephaly (Q00*)</t>
  </si>
  <si>
    <t>Flintshire_c. Encephalocele (Q01*)</t>
  </si>
  <si>
    <t>Flintshire_d. Spina bifida (Q05*)</t>
  </si>
  <si>
    <t>Flintshire_e. Hydrocephaly (Q03*)</t>
  </si>
  <si>
    <t>Flintshire_f. congenital_hearing_loss (H90.3-H90.9)</t>
  </si>
  <si>
    <t>Flintshire_g. Cataracts (Q12.0)</t>
  </si>
  <si>
    <t>Flintshire_h. Hypoplastic left heart syndrome (Q23.4)</t>
  </si>
  <si>
    <t>Flintshire_i. Transposition of great vessels (Q20.3)</t>
  </si>
  <si>
    <t>Flintshire_j. Ventricular septal defects (Q21.0)</t>
  </si>
  <si>
    <t>Flintshire_k. Congenital cystic adenomatoid malformation of lung (Q33.80)</t>
  </si>
  <si>
    <t>Flintshire_l. Cleft lip with / without cleft palate (Q36, Q37)</t>
  </si>
  <si>
    <t>Flintshire_m. Cleft palate (Q35 (except Q35.7))</t>
  </si>
  <si>
    <t>Flintshire_o. Bilateral renal agenesis (Q60.1)</t>
  </si>
  <si>
    <t>Flintshire_p. Multicystic kidney (Q61.40, Q61.41)</t>
  </si>
  <si>
    <t>Flintshire_q. Hypospadias (Q54 (except Q54.4))</t>
  </si>
  <si>
    <t xml:space="preserve">Flintshire_r. Hypothyroidism </t>
  </si>
  <si>
    <t xml:space="preserve">Flintshire_t. limb defects </t>
  </si>
  <si>
    <t xml:space="preserve">Flintshire_u. dislocation of hip </t>
  </si>
  <si>
    <t>Flintshire_v. Gastroschisis (Q79.3)</t>
  </si>
  <si>
    <t>Flintshire_w. diaphragmatic hernia</t>
  </si>
  <si>
    <t>Flintshire_x. Craniosynostosis</t>
  </si>
  <si>
    <t>Flintshire_y. trisomy 21 - Down syndrome</t>
  </si>
  <si>
    <t>Flintshire_z. trisomy 18 - Edwards syndrome</t>
  </si>
  <si>
    <t>Flintshire_za. 45X - Turner syndrome</t>
  </si>
  <si>
    <t>Flintshire_zb. T13 - Trisomy 13</t>
  </si>
  <si>
    <t>Gwynedd_a. All neural tube defects (Q00*, Q01*, Q05*)</t>
  </si>
  <si>
    <t>Gwynedd_b. Anencephaly (Q00*)</t>
  </si>
  <si>
    <t>Gwynedd_c. Encephalocele (Q01*)</t>
  </si>
  <si>
    <t>Gwynedd_d. Spina bifida (Q05*)</t>
  </si>
  <si>
    <t>Gwynedd_e. Hydrocephaly (Q03*)</t>
  </si>
  <si>
    <t>Gwynedd_f. congenital_hearing_loss (H90.3-H90.9)</t>
  </si>
  <si>
    <t>Gwynedd_g. Cataracts (Q12.0)</t>
  </si>
  <si>
    <t>Gwynedd_h. Hypoplastic left heart syndrome (Q23.4)</t>
  </si>
  <si>
    <t>Gwynedd_i. Transposition of great vessels (Q20.3)</t>
  </si>
  <si>
    <t>Gwynedd_j. Ventricular septal defects (Q21.0)</t>
  </si>
  <si>
    <t>Gwynedd_k. Congenital cystic adenomatoid malformation of lung (Q33.80)</t>
  </si>
  <si>
    <t>Gwynedd_l. Cleft lip with / without cleft palate (Q36, Q37)</t>
  </si>
  <si>
    <t>Gwynedd_m. Cleft palate (Q35 (except Q35.7))</t>
  </si>
  <si>
    <t>Gwynedd_o. Bilateral renal agenesis (Q60.1)</t>
  </si>
  <si>
    <t>Gwynedd_p. Multicystic kidney (Q61.40, Q61.41)</t>
  </si>
  <si>
    <t>Gwynedd_q. Hypospadias (Q54 (except Q54.4))</t>
  </si>
  <si>
    <t xml:space="preserve">Gwynedd_r. Hypothyroidism </t>
  </si>
  <si>
    <t xml:space="preserve">Gwynedd_t. limb defects </t>
  </si>
  <si>
    <t xml:space="preserve">Gwynedd_u. dislocation of hip </t>
  </si>
  <si>
    <t>Gwynedd_v. Gastroschisis (Q79.3)</t>
  </si>
  <si>
    <t>Gwynedd_w. diaphragmatic hernia</t>
  </si>
  <si>
    <t>Gwynedd_x. Craniosynostosis</t>
  </si>
  <si>
    <t>Gwynedd_y. trisomy 21 - Down syndrome</t>
  </si>
  <si>
    <t>Gwynedd_z. trisomy 18 - Edwards syndrome</t>
  </si>
  <si>
    <t>Gwynedd_za. 45X - Turner syndrome</t>
  </si>
  <si>
    <t>Gwynedd_zb. T13 - Trisomy 13</t>
  </si>
  <si>
    <t>Isle of Anglesey_a. All neural tube defects (Q00*, Q01*, Q05*)</t>
  </si>
  <si>
    <t>Isle of Anglesey_b. Anencephaly (Q00*)</t>
  </si>
  <si>
    <t>Isle of Anglesey_c. Encephalocele (Q01*)</t>
  </si>
  <si>
    <t>Isle of Anglesey_d. Spina bifida (Q05*)</t>
  </si>
  <si>
    <t>Isle of Anglesey_e. Hydrocephaly (Q03*)</t>
  </si>
  <si>
    <t>Isle of Anglesey_f. congenital_hearing_loss (H90.3-H90.9)</t>
  </si>
  <si>
    <t>Isle of Anglesey_g. Cataracts (Q12.0)</t>
  </si>
  <si>
    <t>Isle of Anglesey_h. Hypoplastic left heart syndrome (Q23.4)</t>
  </si>
  <si>
    <t>Isle of Anglesey_i. Transposition of great vessels (Q20.3)</t>
  </si>
  <si>
    <t>Isle of Anglesey_j. Ventricular septal defects (Q21.0)</t>
  </si>
  <si>
    <t>Isle of Anglesey_l. Cleft lip with / without cleft palate (Q36, Q37)</t>
  </si>
  <si>
    <t>Isle of Anglesey_m. Cleft palate (Q35 (except Q35.7))</t>
  </si>
  <si>
    <t>Isle of Anglesey_o. Bilateral renal agenesis (Q60.1)</t>
  </si>
  <si>
    <t>Isle of Anglesey_p. Multicystic kidney (Q61.40, Q61.41)</t>
  </si>
  <si>
    <t>Isle of Anglesey_q. Hypospadias (Q54 (except Q54.4))</t>
  </si>
  <si>
    <t xml:space="preserve">Isle of Anglesey_r. Hypothyroidism </t>
  </si>
  <si>
    <t xml:space="preserve">Isle of Anglesey_t. limb defects </t>
  </si>
  <si>
    <t xml:space="preserve">Isle of Anglesey_u. dislocation of hip </t>
  </si>
  <si>
    <t>Isle of Anglesey_v. Gastroschisis (Q79.3)</t>
  </si>
  <si>
    <t>Isle of Anglesey_w. diaphragmatic hernia</t>
  </si>
  <si>
    <t>Isle of Anglesey_x. Craniosynostosis</t>
  </si>
  <si>
    <t>Isle of Anglesey_y. trisomy 21 - Down syndrome</t>
  </si>
  <si>
    <t>Isle of Anglesey_z. trisomy 18 - Edwards syndrome</t>
  </si>
  <si>
    <t>Isle of Anglesey_za. 45X - Turner syndrome</t>
  </si>
  <si>
    <t>Isle of Anglesey_zb. T13 - Trisomy 13</t>
  </si>
  <si>
    <t>Merthyr Tydfil_a. All neural tube defects (Q00*, Q01*, Q05*)</t>
  </si>
  <si>
    <t>Merthyr Tydfil_b. Anencephaly (Q00*)</t>
  </si>
  <si>
    <t>Merthyr Tydfil_c. Encephalocele (Q01*)</t>
  </si>
  <si>
    <t>Merthyr Tydfil_d. Spina bifida (Q05*)</t>
  </si>
  <si>
    <t>Merthyr Tydfil_e. Hydrocephaly (Q03*)</t>
  </si>
  <si>
    <t>Merthyr Tydfil_f. congenital_hearing_loss (H90.3-H90.9)</t>
  </si>
  <si>
    <t>Merthyr Tydfil_g. Cataracts (Q12.0)</t>
  </si>
  <si>
    <t>Merthyr Tydfil_h. Hypoplastic left heart syndrome (Q23.4)</t>
  </si>
  <si>
    <t>Merthyr Tydfil_i. Transposition of great vessels (Q20.3)</t>
  </si>
  <si>
    <t>Merthyr Tydfil_j. Ventricular septal defects (Q21.0)</t>
  </si>
  <si>
    <t>Merthyr Tydfil_k. Congenital cystic adenomatoid malformation of lung (Q33.80)</t>
  </si>
  <si>
    <t>Merthyr Tydfil_l. Cleft lip with / without cleft palate (Q36, Q37)</t>
  </si>
  <si>
    <t>Merthyr Tydfil_m. Cleft palate (Q35 (except Q35.7))</t>
  </si>
  <si>
    <t>Merthyr Tydfil_o. Bilateral renal agenesis (Q60.1)</t>
  </si>
  <si>
    <t>Merthyr Tydfil_p. Multicystic kidney (Q61.40, Q61.41)</t>
  </si>
  <si>
    <t>Merthyr Tydfil_q. Hypospadias (Q54 (except Q54.4))</t>
  </si>
  <si>
    <t xml:space="preserve">Merthyr Tydfil_r. Hypothyroidism </t>
  </si>
  <si>
    <t xml:space="preserve">Merthyr Tydfil_t. limb defects </t>
  </si>
  <si>
    <t xml:space="preserve">Merthyr Tydfil_u. dislocation of hip </t>
  </si>
  <si>
    <t>Merthyr Tydfil_v. Gastroschisis (Q79.3)</t>
  </si>
  <si>
    <t>Merthyr Tydfil_w. diaphragmatic hernia</t>
  </si>
  <si>
    <t>Merthyr Tydfil_x. Craniosynostosis</t>
  </si>
  <si>
    <t>Merthyr Tydfil_y. trisomy 21 - Down syndrome</t>
  </si>
  <si>
    <t>Merthyr Tydfil_z. trisomy 18 - Edwards syndrome</t>
  </si>
  <si>
    <t>Merthyr Tydfil_za. 45X - Turner syndrome</t>
  </si>
  <si>
    <t>Merthyr Tydfil_zb. T13 - Trisomy 13</t>
  </si>
  <si>
    <t>Monmouthshire_a. All neural tube defects (Q00*, Q01*, Q05*)</t>
  </si>
  <si>
    <t>Monmouthshire_b. Anencephaly (Q00*)</t>
  </si>
  <si>
    <t>Monmouthshire_c. Encephalocele (Q01*)</t>
  </si>
  <si>
    <t>Monmouthshire_d. Spina bifida (Q05*)</t>
  </si>
  <si>
    <t>Monmouthshire_e. Hydrocephaly (Q03*)</t>
  </si>
  <si>
    <t>Monmouthshire_f. congenital_hearing_loss (H90.3-H90.9)</t>
  </si>
  <si>
    <t>Monmouthshire_g. Cataracts (Q12.0)</t>
  </si>
  <si>
    <t>Monmouthshire_h. Hypoplastic left heart syndrome (Q23.4)</t>
  </si>
  <si>
    <t>Monmouthshire_i. Transposition of great vessels (Q20.3)</t>
  </si>
  <si>
    <t>Monmouthshire_j. Ventricular septal defects (Q21.0)</t>
  </si>
  <si>
    <t>Monmouthshire_k. Congenital cystic adenomatoid malformation of lung (Q33.80)</t>
  </si>
  <si>
    <t>Monmouthshire_l. Cleft lip with / without cleft palate (Q36, Q37)</t>
  </si>
  <si>
    <t>Monmouthshire_m. Cleft palate (Q35 (except Q35.7))</t>
  </si>
  <si>
    <t>Monmouthshire_p. Multicystic kidney (Q61.40, Q61.41)</t>
  </si>
  <si>
    <t>Monmouthshire_q. Hypospadias (Q54 (except Q54.4))</t>
  </si>
  <si>
    <t xml:space="preserve">Monmouthshire_r. Hypothyroidism </t>
  </si>
  <si>
    <t xml:space="preserve">Monmouthshire_t. limb defects </t>
  </si>
  <si>
    <t xml:space="preserve">Monmouthshire_u. dislocation of hip </t>
  </si>
  <si>
    <t>Monmouthshire_v. Gastroschisis (Q79.3)</t>
  </si>
  <si>
    <t>Monmouthshire_w. diaphragmatic hernia</t>
  </si>
  <si>
    <t>Monmouthshire_x. Craniosynostosis</t>
  </si>
  <si>
    <t>Monmouthshire_y. trisomy 21 - Down syndrome</t>
  </si>
  <si>
    <t>Monmouthshire_z. trisomy 18 - Edwards syndrome</t>
  </si>
  <si>
    <t>Monmouthshire_za. 45X - Turner syndrome</t>
  </si>
  <si>
    <t>Monmouthshire_zb. T13 - Trisomy 13</t>
  </si>
  <si>
    <t>Neath Port Talbot_a. All neural tube defects (Q00*, Q01*, Q05*)</t>
  </si>
  <si>
    <t>Neath Port Talbot_b. Anencephaly (Q00*)</t>
  </si>
  <si>
    <t>Neath Port Talbot_c. Encephalocele (Q01*)</t>
  </si>
  <si>
    <t>Neath Port Talbot_d. Spina bifida (Q05*)</t>
  </si>
  <si>
    <t>Neath Port Talbot_e. Hydrocephaly (Q03*)</t>
  </si>
  <si>
    <t>Neath Port Talbot_f. congenital_hearing_loss (H90.3-H90.9)</t>
  </si>
  <si>
    <t>Neath Port Talbot_g. Cataracts (Q12.0)</t>
  </si>
  <si>
    <t>Neath Port Talbot_h. Hypoplastic left heart syndrome (Q23.4)</t>
  </si>
  <si>
    <t>Neath Port Talbot_i. Transposition of great vessels (Q20.3)</t>
  </si>
  <si>
    <t>Neath Port Talbot_j. Ventricular septal defects (Q21.0)</t>
  </si>
  <si>
    <t>Neath Port Talbot_k. Congenital cystic adenomatoid malformation of lung (Q33.80)</t>
  </si>
  <si>
    <t>Neath Port Talbot_l. Cleft lip with / without cleft palate (Q36, Q37)</t>
  </si>
  <si>
    <t>Neath Port Talbot_m. Cleft palate (Q35 (except Q35.7))</t>
  </si>
  <si>
    <t>Neath Port Talbot_o. Bilateral renal agenesis (Q60.1)</t>
  </si>
  <si>
    <t>Neath Port Talbot_p. Multicystic kidney (Q61.40, Q61.41)</t>
  </si>
  <si>
    <t>Neath Port Talbot_q. Hypospadias (Q54 (except Q54.4))</t>
  </si>
  <si>
    <t xml:space="preserve">Neath Port Talbot_r. Hypothyroidism </t>
  </si>
  <si>
    <t xml:space="preserve">Neath Port Talbot_t. limb defects </t>
  </si>
  <si>
    <t xml:space="preserve">Neath Port Talbot_u. dislocation of hip </t>
  </si>
  <si>
    <t>Neath Port Talbot_v. Gastroschisis (Q79.3)</t>
  </si>
  <si>
    <t>Neath Port Talbot_w. diaphragmatic hernia</t>
  </si>
  <si>
    <t>Neath Port Talbot_x. Craniosynostosis</t>
  </si>
  <si>
    <t>Neath Port Talbot_y. trisomy 21 - Down syndrome</t>
  </si>
  <si>
    <t>Neath Port Talbot_z. trisomy 18 - Edwards syndrome</t>
  </si>
  <si>
    <t>Neath Port Talbot_za. 45X - Turner syndrome</t>
  </si>
  <si>
    <t>Neath Port Talbot_zb. T13 - Trisomy 13</t>
  </si>
  <si>
    <t>Newport_a. All neural tube defects (Q00*, Q01*, Q05*)</t>
  </si>
  <si>
    <t>Newport_b. Anencephaly (Q00*)</t>
  </si>
  <si>
    <t>Newport_c. Encephalocele (Q01*)</t>
  </si>
  <si>
    <t>Newport_d. Spina bifida (Q05*)</t>
  </si>
  <si>
    <t>Newport_e. Hydrocephaly (Q03*)</t>
  </si>
  <si>
    <t>Newport_f. congenital_hearing_loss (H90.3-H90.9)</t>
  </si>
  <si>
    <t>Newport_g. Cataracts (Q12.0)</t>
  </si>
  <si>
    <t>Newport_h. Hypoplastic left heart syndrome (Q23.4)</t>
  </si>
  <si>
    <t>Newport_i. Transposition of great vessels (Q20.3)</t>
  </si>
  <si>
    <t>Newport_j. Ventricular septal defects (Q21.0)</t>
  </si>
  <si>
    <t>Newport_k. Congenital cystic adenomatoid malformation of lung (Q33.80)</t>
  </si>
  <si>
    <t>Newport_l. Cleft lip with / without cleft palate (Q36, Q37)</t>
  </si>
  <si>
    <t>Newport_m. Cleft palate (Q35 (except Q35.7))</t>
  </si>
  <si>
    <t>Newport_o. Bilateral renal agenesis (Q60.1)</t>
  </si>
  <si>
    <t>Newport_p. Multicystic kidney (Q61.40, Q61.41)</t>
  </si>
  <si>
    <t>Newport_q. Hypospadias (Q54 (except Q54.4))</t>
  </si>
  <si>
    <t xml:space="preserve">Newport_r. Hypothyroidism </t>
  </si>
  <si>
    <t xml:space="preserve">Newport_t. limb defects </t>
  </si>
  <si>
    <t xml:space="preserve">Newport_u. dislocation of hip </t>
  </si>
  <si>
    <t>Newport_v. Gastroschisis (Q79.3)</t>
  </si>
  <si>
    <t>Newport_w. diaphragmatic hernia</t>
  </si>
  <si>
    <t>Newport_x. Craniosynostosis</t>
  </si>
  <si>
    <t>Newport_y. trisomy 21 - Down syndrome</t>
  </si>
  <si>
    <t>Newport_z. trisomy 18 - Edwards syndrome</t>
  </si>
  <si>
    <t>Newport_za. 45X - Turner syndrome</t>
  </si>
  <si>
    <t>Newport_zb. T13 - Trisomy 13</t>
  </si>
  <si>
    <t>Pembrokeshire_a. All neural tube defects (Q00*, Q01*, Q05*)</t>
  </si>
  <si>
    <t>Pembrokeshire_b. Anencephaly (Q00*)</t>
  </si>
  <si>
    <t>Pembrokeshire_c. Encephalocele (Q01*)</t>
  </si>
  <si>
    <t>Pembrokeshire_d. Spina bifida (Q05*)</t>
  </si>
  <si>
    <t>Pembrokeshire_e. Hydrocephaly (Q03*)</t>
  </si>
  <si>
    <t>Pembrokeshire_f. congenital_hearing_loss (H90.3-H90.9)</t>
  </si>
  <si>
    <t>Pembrokeshire_g. Cataracts (Q12.0)</t>
  </si>
  <si>
    <t>Pembrokeshire_h. Hypoplastic left heart syndrome (Q23.4)</t>
  </si>
  <si>
    <t>Pembrokeshire_i. Transposition of great vessels (Q20.3)</t>
  </si>
  <si>
    <t>Pembrokeshire_j. Ventricular septal defects (Q21.0)</t>
  </si>
  <si>
    <t>Pembrokeshire_k. Congenital cystic adenomatoid malformation of lung (Q33.80)</t>
  </si>
  <si>
    <t>Pembrokeshire_l. Cleft lip with / without cleft palate (Q36, Q37)</t>
  </si>
  <si>
    <t>Pembrokeshire_m. Cleft palate (Q35 (except Q35.7))</t>
  </si>
  <si>
    <t>Pembrokeshire_o. Bilateral renal agenesis (Q60.1)</t>
  </si>
  <si>
    <t>Pembrokeshire_p. Multicystic kidney (Q61.40, Q61.41)</t>
  </si>
  <si>
    <t>Pembrokeshire_q. Hypospadias (Q54 (except Q54.4))</t>
  </si>
  <si>
    <t xml:space="preserve">Pembrokeshire_r. Hypothyroidism </t>
  </si>
  <si>
    <t xml:space="preserve">Pembrokeshire_t. limb defects </t>
  </si>
  <si>
    <t xml:space="preserve">Pembrokeshire_u. dislocation of hip </t>
  </si>
  <si>
    <t>Pembrokeshire_v. Gastroschisis (Q79.3)</t>
  </si>
  <si>
    <t>Pembrokeshire_w. diaphragmatic hernia</t>
  </si>
  <si>
    <t>Pembrokeshire_x. Craniosynostosis</t>
  </si>
  <si>
    <t>Pembrokeshire_y. trisomy 21 - Down syndrome</t>
  </si>
  <si>
    <t>Pembrokeshire_z. trisomy 18 - Edwards syndrome</t>
  </si>
  <si>
    <t>Pembrokeshire_za. 45X - Turner syndrome</t>
  </si>
  <si>
    <t>Pembrokeshire_zb. T13 - Trisomy 13</t>
  </si>
  <si>
    <t>Powys_a. All neural tube defects (Q00*, Q01*, Q05*)</t>
  </si>
  <si>
    <t>Powys_b. Anencephaly (Q00*)</t>
  </si>
  <si>
    <t>Powys_c. Encephalocele (Q01*)</t>
  </si>
  <si>
    <t>Powys_d. Spina bifida (Q05*)</t>
  </si>
  <si>
    <t>Powys_e. Hydrocephaly (Q03*)</t>
  </si>
  <si>
    <t>Powys_f. congenital_hearing_loss (H90.3-H90.9)</t>
  </si>
  <si>
    <t>Powys_g. Cataracts (Q12.0)</t>
  </si>
  <si>
    <t>Powys_h. Hypoplastic left heart syndrome (Q23.4)</t>
  </si>
  <si>
    <t>Powys_i. Transposition of great vessels (Q20.3)</t>
  </si>
  <si>
    <t>Powys_j. Ventricular septal defects (Q21.0)</t>
  </si>
  <si>
    <t>Powys_k. Congenital cystic adenomatoid malformation of lung (Q33.80)</t>
  </si>
  <si>
    <t>Powys_l. Cleft lip with / without cleft palate (Q36, Q37)</t>
  </si>
  <si>
    <t>Powys_m. Cleft palate (Q35 (except Q35.7))</t>
  </si>
  <si>
    <t>Powys_o. Bilateral renal agenesis (Q60.1)</t>
  </si>
  <si>
    <t>Powys_p. Multicystic kidney (Q61.40, Q61.41)</t>
  </si>
  <si>
    <t>Powys_q. Hypospadias (Q54 (except Q54.4))</t>
  </si>
  <si>
    <t xml:space="preserve">Powys_r. Hypothyroidism </t>
  </si>
  <si>
    <t xml:space="preserve">Powys_t. limb defects </t>
  </si>
  <si>
    <t xml:space="preserve">Powys_u. dislocation of hip </t>
  </si>
  <si>
    <t>Powys_v. Gastroschisis (Q79.3)</t>
  </si>
  <si>
    <t>Powys_w. diaphragmatic hernia</t>
  </si>
  <si>
    <t>Powys_x. Craniosynostosis</t>
  </si>
  <si>
    <t>Powys_y. trisomy 21 - Down syndrome</t>
  </si>
  <si>
    <t>Powys_z. trisomy 18 - Edwards syndrome</t>
  </si>
  <si>
    <t>Powys_za. 45X - Turner syndrome</t>
  </si>
  <si>
    <t>Powys_zb. T13 - Trisomy 13</t>
  </si>
  <si>
    <t>Rhondda Cynon Taff_a. All neural tube defects (Q00*, Q01*, Q05*)</t>
  </si>
  <si>
    <t>Rhondda Cynon Taff_b. Anencephaly (Q00*)</t>
  </si>
  <si>
    <t>Rhondda Cynon Taff_c. Encephalocele (Q01*)</t>
  </si>
  <si>
    <t>Rhondda Cynon Taff_d. Spina bifida (Q05*)</t>
  </si>
  <si>
    <t>Rhondda Cynon Taff_e. Hydrocephaly (Q03*)</t>
  </si>
  <si>
    <t>Rhondda Cynon Taff_f. congenital_hearing_loss (H90.3-H90.9)</t>
  </si>
  <si>
    <t>Rhondda Cynon Taff_g. Cataracts (Q12.0)</t>
  </si>
  <si>
    <t>Rhondda Cynon Taff_h. Hypoplastic left heart syndrome (Q23.4)</t>
  </si>
  <si>
    <t>Rhondda Cynon Taff_i. Transposition of great vessels (Q20.3)</t>
  </si>
  <si>
    <t>Rhondda Cynon Taff_j. Ventricular septal defects (Q21.0)</t>
  </si>
  <si>
    <t>Rhondda Cynon Taff_k. Congenital cystic adenomatoid malformation of lung (Q33.80)</t>
  </si>
  <si>
    <t>Rhondda Cynon Taff_l. Cleft lip with / without cleft palate (Q36, Q37)</t>
  </si>
  <si>
    <t>Rhondda Cynon Taff_m. Cleft palate (Q35 (except Q35.7))</t>
  </si>
  <si>
    <t>Rhondda Cynon Taff_o. Bilateral renal agenesis (Q60.1)</t>
  </si>
  <si>
    <t>Rhondda Cynon Taff_p. Multicystic kidney (Q61.40, Q61.41)</t>
  </si>
  <si>
    <t>Rhondda Cynon Taff_q. Hypospadias (Q54 (except Q54.4))</t>
  </si>
  <si>
    <t xml:space="preserve">Rhondda Cynon Taff_r. Hypothyroidism </t>
  </si>
  <si>
    <t xml:space="preserve">Rhondda Cynon Taff_t. limb defects </t>
  </si>
  <si>
    <t xml:space="preserve">Rhondda Cynon Taff_u. dislocation of hip </t>
  </si>
  <si>
    <t>Rhondda Cynon Taff_v. Gastroschisis (Q79.3)</t>
  </si>
  <si>
    <t>Rhondda Cynon Taff_w. diaphragmatic hernia</t>
  </si>
  <si>
    <t>Rhondda Cynon Taff_x. Craniosynostosis</t>
  </si>
  <si>
    <t>Rhondda Cynon Taff_y. trisomy 21 - Down syndrome</t>
  </si>
  <si>
    <t>Rhondda Cynon Taff_z. trisomy 18 - Edwards syndrome</t>
  </si>
  <si>
    <t>Rhondda Cynon Taff_za. 45X - Turner syndrome</t>
  </si>
  <si>
    <t>Rhondda Cynon Taff_zb. T13 - Trisomy 13</t>
  </si>
  <si>
    <t>Swansea_a. All neural tube defects (Q00*, Q01*, Q05*)</t>
  </si>
  <si>
    <t>Swansea_b. Anencephaly (Q00*)</t>
  </si>
  <si>
    <t>Swansea_c. Encephalocele (Q01*)</t>
  </si>
  <si>
    <t>Swansea_d. Spina bifida (Q05*)</t>
  </si>
  <si>
    <t>Swansea_e. Hydrocephaly (Q03*)</t>
  </si>
  <si>
    <t>Swansea_f. congenital_hearing_loss (H90.3-H90.9)</t>
  </si>
  <si>
    <t>Swansea_g. Cataracts (Q12.0)</t>
  </si>
  <si>
    <t>Swansea_h. Hypoplastic left heart syndrome (Q23.4)</t>
  </si>
  <si>
    <t>Swansea_i. Transposition of great vessels (Q20.3)</t>
  </si>
  <si>
    <t>Swansea_j. Ventricular septal defects (Q21.0)</t>
  </si>
  <si>
    <t>Swansea_k. Congenital cystic adenomatoid malformation of lung (Q33.80)</t>
  </si>
  <si>
    <t>Swansea_l. Cleft lip with / without cleft palate (Q36, Q37)</t>
  </si>
  <si>
    <t>Swansea_m. Cleft palate (Q35 (except Q35.7))</t>
  </si>
  <si>
    <t>Swansea_o. Bilateral renal agenesis (Q60.1)</t>
  </si>
  <si>
    <t>Swansea_p. Multicystic kidney (Q61.40, Q61.41)</t>
  </si>
  <si>
    <t>Swansea_q. Hypospadias (Q54 (except Q54.4))</t>
  </si>
  <si>
    <t xml:space="preserve">Swansea_r. Hypothyroidism </t>
  </si>
  <si>
    <t xml:space="preserve">Swansea_t. limb defects </t>
  </si>
  <si>
    <t xml:space="preserve">Swansea_u. dislocation of hip </t>
  </si>
  <si>
    <t>Swansea_v. Gastroschisis (Q79.3)</t>
  </si>
  <si>
    <t>Swansea_w. diaphragmatic hernia</t>
  </si>
  <si>
    <t>Swansea_x. Craniosynostosis</t>
  </si>
  <si>
    <t>Swansea_y. trisomy 21 - Down syndrome</t>
  </si>
  <si>
    <t>Swansea_z. trisomy 18 - Edwards syndrome</t>
  </si>
  <si>
    <t>Swansea_za. 45X - Turner syndrome</t>
  </si>
  <si>
    <t>Swansea_zb. T13 - Trisomy 13</t>
  </si>
  <si>
    <t>Torfaen_a. All neural tube defects (Q00*, Q01*, Q05*)</t>
  </si>
  <si>
    <t>Torfaen_b. Anencephaly (Q00*)</t>
  </si>
  <si>
    <t>Torfaen_c. Encephalocele (Q01*)</t>
  </si>
  <si>
    <t>Torfaen_d. Spina bifida (Q05*)</t>
  </si>
  <si>
    <t>Torfaen_e. Hydrocephaly (Q03*)</t>
  </si>
  <si>
    <t>Torfaen_f. congenital_hearing_loss (H90.3-H90.9)</t>
  </si>
  <si>
    <t>Torfaen_g. Cataracts (Q12.0)</t>
  </si>
  <si>
    <t>Torfaen_h. Hypoplastic left heart syndrome (Q23.4)</t>
  </si>
  <si>
    <t>Torfaen_i. Transposition of great vessels (Q20.3)</t>
  </si>
  <si>
    <t>Torfaen_j. Ventricular septal defects (Q21.0)</t>
  </si>
  <si>
    <t>Torfaen_k. Congenital cystic adenomatoid malformation of lung (Q33.80)</t>
  </si>
  <si>
    <t>Torfaen_l. Cleft lip with / without cleft palate (Q36, Q37)</t>
  </si>
  <si>
    <t>Torfaen_m. Cleft palate (Q35 (except Q35.7))</t>
  </si>
  <si>
    <t>Torfaen_o. Bilateral renal agenesis (Q60.1)</t>
  </si>
  <si>
    <t>Torfaen_p. Multicystic kidney (Q61.40, Q61.41)</t>
  </si>
  <si>
    <t>Torfaen_q. Hypospadias (Q54 (except Q54.4))</t>
  </si>
  <si>
    <t xml:space="preserve">Torfaen_r. Hypothyroidism </t>
  </si>
  <si>
    <t xml:space="preserve">Torfaen_t. limb defects </t>
  </si>
  <si>
    <t xml:space="preserve">Torfaen_u. dislocation of hip </t>
  </si>
  <si>
    <t>Torfaen_v. Gastroschisis (Q79.3)</t>
  </si>
  <si>
    <t>Torfaen_w. diaphragmatic hernia</t>
  </si>
  <si>
    <t>Torfaen_x. Craniosynostosis</t>
  </si>
  <si>
    <t>Torfaen_y. trisomy 21 - Down syndrome</t>
  </si>
  <si>
    <t>Torfaen_z. trisomy 18 - Edwards syndrome</t>
  </si>
  <si>
    <t>Torfaen_za. 45X - Turner syndrome</t>
  </si>
  <si>
    <t>Torfaen_zb. T13 - Trisomy 13</t>
  </si>
  <si>
    <t>Vale of Glamorgan_a. All neural tube defects (Q00*, Q01*, Q05*)</t>
  </si>
  <si>
    <t>Vale of Glamorgan_b. Anencephaly (Q00*)</t>
  </si>
  <si>
    <t>Vale of Glamorgan_c. Encephalocele (Q01*)</t>
  </si>
  <si>
    <t>Vale of Glamorgan_d. Spina bifida (Q05*)</t>
  </si>
  <si>
    <t>Vale of Glamorgan_e. Hydrocephaly (Q03*)</t>
  </si>
  <si>
    <t>Vale of Glamorgan_f. congenital_hearing_loss (H90.3-H90.9)</t>
  </si>
  <si>
    <t>Vale of Glamorgan_g. Cataracts (Q12.0)</t>
  </si>
  <si>
    <t>Vale of Glamorgan_h. Hypoplastic left heart syndrome (Q23.4)</t>
  </si>
  <si>
    <t>Vale of Glamorgan_i. Transposition of great vessels (Q20.3)</t>
  </si>
  <si>
    <t>Vale of Glamorgan_j. Ventricular septal defects (Q21.0)</t>
  </si>
  <si>
    <t>Vale of Glamorgan_k. Congenital cystic adenomatoid malformation of lung (Q33.80)</t>
  </si>
  <si>
    <t>Vale of Glamorgan_l. Cleft lip with / without cleft palate (Q36, Q37)</t>
  </si>
  <si>
    <t>Vale of Glamorgan_m. Cleft palate (Q35 (except Q35.7))</t>
  </si>
  <si>
    <t>Vale of Glamorgan_o. Bilateral renal agenesis (Q60.1)</t>
  </si>
  <si>
    <t>Vale of Glamorgan_p. Multicystic kidney (Q61.40, Q61.41)</t>
  </si>
  <si>
    <t>Vale of Glamorgan_q. Hypospadias (Q54 (except Q54.4))</t>
  </si>
  <si>
    <t xml:space="preserve">Vale of Glamorgan_r. Hypothyroidism </t>
  </si>
  <si>
    <t xml:space="preserve">Vale of Glamorgan_t. limb defects </t>
  </si>
  <si>
    <t xml:space="preserve">Vale of Glamorgan_u. dislocation of hip </t>
  </si>
  <si>
    <t>Vale of Glamorgan_v. Gastroschisis (Q79.3)</t>
  </si>
  <si>
    <t>Vale of Glamorgan_w. diaphragmatic hernia</t>
  </si>
  <si>
    <t>Vale of Glamorgan_x. Craniosynostosis</t>
  </si>
  <si>
    <t>Vale of Glamorgan_y. trisomy 21 - Down syndrome</t>
  </si>
  <si>
    <t>Vale of Glamorgan_z. trisomy 18 - Edwards syndrome</t>
  </si>
  <si>
    <t>Vale of Glamorgan_za. 45X - Turner syndrome</t>
  </si>
  <si>
    <t>Vale of Glamorgan_zb. T13 - Trisomy 13</t>
  </si>
  <si>
    <t>Wrexham_a. All neural tube defects (Q00*, Q01*, Q05*)</t>
  </si>
  <si>
    <t>Wrexham_b. Anencephaly (Q00*)</t>
  </si>
  <si>
    <t>Wrexham_c. Encephalocele (Q01*)</t>
  </si>
  <si>
    <t>Wrexham_d. Spina bifida (Q05*)</t>
  </si>
  <si>
    <t>Wrexham_e. Hydrocephaly (Q03*)</t>
  </si>
  <si>
    <t>Wrexham_f. congenital_hearing_loss (H90.3-H90.9)</t>
  </si>
  <si>
    <t>Wrexham_g. Cataracts (Q12.0)</t>
  </si>
  <si>
    <t>Wrexham_h. Hypoplastic left heart syndrome (Q23.4)</t>
  </si>
  <si>
    <t>Wrexham_i. Transposition of great vessels (Q20.3)</t>
  </si>
  <si>
    <t>Wrexham_j. Ventricular septal defects (Q21.0)</t>
  </si>
  <si>
    <t>Wrexham_k. Congenital cystic adenomatoid malformation of lung (Q33.80)</t>
  </si>
  <si>
    <t>Wrexham_l. Cleft lip with / without cleft palate (Q36, Q37)</t>
  </si>
  <si>
    <t>Wrexham_m. Cleft palate (Q35 (except Q35.7))</t>
  </si>
  <si>
    <t>Wrexham_o. Bilateral renal agenesis (Q60.1)</t>
  </si>
  <si>
    <t>Wrexham_p. Multicystic kidney (Q61.40, Q61.41)</t>
  </si>
  <si>
    <t>Wrexham_q. Hypospadias (Q54 (except Q54.4))</t>
  </si>
  <si>
    <t xml:space="preserve">Wrexham_r. Hypothyroidism </t>
  </si>
  <si>
    <t xml:space="preserve">Wrexham_t. limb defects </t>
  </si>
  <si>
    <t xml:space="preserve">Wrexham_u. dislocation of hip </t>
  </si>
  <si>
    <t>Wrexham_v. Gastroschisis (Q79.3)</t>
  </si>
  <si>
    <t>Wrexham_w. diaphragmatic hernia</t>
  </si>
  <si>
    <t>Wrexham_x. Craniosynostosis</t>
  </si>
  <si>
    <t>Wrexham_y. trisomy 21 - Down syndrome</t>
  </si>
  <si>
    <t>Wrexham_z. trisomy 18 - Edwards syndrome</t>
  </si>
  <si>
    <t>Wrexham_za. 45X - Turner syndrome</t>
  </si>
  <si>
    <t>Wrexham_zb. T13 - Trisomy 13</t>
  </si>
  <si>
    <t>Aneurin Bevan_total cases</t>
  </si>
  <si>
    <t>Betsi Cadwaladr_total cases</t>
  </si>
  <si>
    <t>Cardiff &amp; Vale_total cases</t>
  </si>
  <si>
    <t>Cwm Taf Morgannwg_total cases</t>
  </si>
  <si>
    <t>Hywel Dda_total cases</t>
  </si>
  <si>
    <t>Swansea Bay_total cases</t>
  </si>
  <si>
    <t>Aneurin Bevan_A</t>
  </si>
  <si>
    <t>Aneurin Bevan_B</t>
  </si>
  <si>
    <t>Aneurin Bevan_C</t>
  </si>
  <si>
    <t>Aneurin Bevan_D</t>
  </si>
  <si>
    <t>Aneurin Bevan_E</t>
  </si>
  <si>
    <t>Aneurin Bevan_F</t>
  </si>
  <si>
    <t>Aneurin Bevan_G</t>
  </si>
  <si>
    <t>Aneurin Bevan_H</t>
  </si>
  <si>
    <t>Aneurin Bevan_J</t>
  </si>
  <si>
    <t>Aneurin Bevan_K</t>
  </si>
  <si>
    <t>Aneurin Bevan_L</t>
  </si>
  <si>
    <t>Aneurin Bevan_M</t>
  </si>
  <si>
    <t>Aneurin Bevan_N</t>
  </si>
  <si>
    <t>Aneurin Bevan_O</t>
  </si>
  <si>
    <t>Aneurin Bevan_P</t>
  </si>
  <si>
    <t>Aneurin Bevan_R</t>
  </si>
  <si>
    <t>Betsi Cadwaladr_A</t>
  </si>
  <si>
    <t>Betsi Cadwaladr_B</t>
  </si>
  <si>
    <t>Betsi Cadwaladr_C</t>
  </si>
  <si>
    <t>Betsi Cadwaladr_D</t>
  </si>
  <si>
    <t>Betsi Cadwaladr_E</t>
  </si>
  <si>
    <t>Betsi Cadwaladr_F</t>
  </si>
  <si>
    <t>Betsi Cadwaladr_G</t>
  </si>
  <si>
    <t>Betsi Cadwaladr_H</t>
  </si>
  <si>
    <t>Betsi Cadwaladr_J</t>
  </si>
  <si>
    <t>Betsi Cadwaladr_K</t>
  </si>
  <si>
    <t>Betsi Cadwaladr_L</t>
  </si>
  <si>
    <t>Betsi Cadwaladr_M</t>
  </si>
  <si>
    <t>Betsi Cadwaladr_N</t>
  </si>
  <si>
    <t>Betsi Cadwaladr_O</t>
  </si>
  <si>
    <t>Betsi Cadwaladr_P</t>
  </si>
  <si>
    <t>Betsi Cadwaladr_R</t>
  </si>
  <si>
    <t>Cardiff &amp; Vale_A</t>
  </si>
  <si>
    <t>Cardiff &amp; Vale_B</t>
  </si>
  <si>
    <t>Cardiff &amp; Vale_C</t>
  </si>
  <si>
    <t>Cardiff &amp; Vale_D</t>
  </si>
  <si>
    <t>Cardiff &amp; Vale_E</t>
  </si>
  <si>
    <t>Cardiff &amp; Vale_F</t>
  </si>
  <si>
    <t>Cardiff &amp; Vale_G</t>
  </si>
  <si>
    <t>Cardiff &amp; Vale_H</t>
  </si>
  <si>
    <t>Cardiff &amp; Vale_J</t>
  </si>
  <si>
    <t>Cardiff &amp; Vale_K</t>
  </si>
  <si>
    <t>Cardiff &amp; Vale_L</t>
  </si>
  <si>
    <t>Cardiff &amp; Vale_M</t>
  </si>
  <si>
    <t>Cardiff &amp; Vale_N</t>
  </si>
  <si>
    <t>Cardiff &amp; Vale_O</t>
  </si>
  <si>
    <t>Cardiff &amp; Vale_P</t>
  </si>
  <si>
    <t>Cardiff &amp; Vale_R</t>
  </si>
  <si>
    <t>Cwm Taf Morgannwg_A</t>
  </si>
  <si>
    <t>Cwm Taf Morgannwg_B</t>
  </si>
  <si>
    <t>Cwm Taf Morgannwg_C</t>
  </si>
  <si>
    <t>Cwm Taf Morgannwg_D</t>
  </si>
  <si>
    <t>Cwm Taf Morgannwg_E</t>
  </si>
  <si>
    <t>Cwm Taf Morgannwg_F</t>
  </si>
  <si>
    <t>Cwm Taf Morgannwg_G</t>
  </si>
  <si>
    <t>Cwm Taf Morgannwg_H</t>
  </si>
  <si>
    <t>Cwm Taf Morgannwg_J</t>
  </si>
  <si>
    <t>Cwm Taf Morgannwg_K</t>
  </si>
  <si>
    <t>Cwm Taf Morgannwg_L</t>
  </si>
  <si>
    <t>Cwm Taf Morgannwg_M</t>
  </si>
  <si>
    <t>Cwm Taf Morgannwg_N</t>
  </si>
  <si>
    <t>Cwm Taf Morgannwg_O</t>
  </si>
  <si>
    <t>Cwm Taf Morgannwg_P</t>
  </si>
  <si>
    <t>Cwm Taf Morgannwg_R</t>
  </si>
  <si>
    <t>Hywel Dda_A</t>
  </si>
  <si>
    <t>Hywel Dda_B</t>
  </si>
  <si>
    <t>Hywel Dda_C</t>
  </si>
  <si>
    <t>Hywel Dda_D</t>
  </si>
  <si>
    <t>Hywel Dda_E</t>
  </si>
  <si>
    <t>Hywel Dda_F</t>
  </si>
  <si>
    <t>Hywel Dda_G</t>
  </si>
  <si>
    <t>Hywel Dda_H</t>
  </si>
  <si>
    <t>Hywel Dda_J</t>
  </si>
  <si>
    <t>Hywel Dda_K</t>
  </si>
  <si>
    <t>Hywel Dda_L</t>
  </si>
  <si>
    <t>Hywel Dda_M</t>
  </si>
  <si>
    <t>Hywel Dda_N</t>
  </si>
  <si>
    <t>Hywel Dda_O</t>
  </si>
  <si>
    <t>Hywel Dda_P</t>
  </si>
  <si>
    <t>Hywel Dda_R</t>
  </si>
  <si>
    <t>Swansea Bay_A</t>
  </si>
  <si>
    <t>Swansea Bay_B</t>
  </si>
  <si>
    <t>Swansea Bay_C</t>
  </si>
  <si>
    <t>Swansea Bay_D</t>
  </si>
  <si>
    <t>Swansea Bay_E</t>
  </si>
  <si>
    <t>Swansea Bay_F</t>
  </si>
  <si>
    <t>Swansea Bay_G</t>
  </si>
  <si>
    <t>Swansea Bay_H</t>
  </si>
  <si>
    <t>Swansea Bay_J</t>
  </si>
  <si>
    <t>Swansea Bay_K</t>
  </si>
  <si>
    <t>Swansea Bay_L</t>
  </si>
  <si>
    <t>Swansea Bay_M</t>
  </si>
  <si>
    <t>Swansea Bay_N</t>
  </si>
  <si>
    <t>Swansea Bay_O</t>
  </si>
  <si>
    <t>Swansea Bay_P</t>
  </si>
  <si>
    <t>Swansea Bay_R</t>
  </si>
  <si>
    <t>Aneurin Bevan_a. All neural tube defects (Q00*, Q01*, Q05*)</t>
  </si>
  <si>
    <t>Aneurin Bevan_b. Anencephaly (Q00*)</t>
  </si>
  <si>
    <t>Aneurin Bevan_c. Encephalocele (Q01*)</t>
  </si>
  <si>
    <t>Aneurin Bevan_d. Spina bifida (Q05*)</t>
  </si>
  <si>
    <t>Aneurin Bevan_e. Hydrocephaly (Q03*)</t>
  </si>
  <si>
    <t>Aneurin Bevan_f. congenital_hearing_loss (H90.3-H90.9)</t>
  </si>
  <si>
    <t>Aneurin Bevan_g. Cataracts (Q12.0)</t>
  </si>
  <si>
    <t>Aneurin Bevan_h. Hypoplastic left heart syndrome (Q23.4)</t>
  </si>
  <si>
    <t>Aneurin Bevan_i. Transposition of great vessels (Q20.3)</t>
  </si>
  <si>
    <t>Aneurin Bevan_j. Ventricular septal defects (Q21.0)</t>
  </si>
  <si>
    <t>Aneurin Bevan_k. Congenital cystic adenomatoid malformation of lung (Q33.80)</t>
  </si>
  <si>
    <t>Aneurin Bevan_l. Cleft lip with / without cleft palate (Q36, Q37)</t>
  </si>
  <si>
    <t>Aneurin Bevan_m. Cleft palate (Q35 (except Q35.7))</t>
  </si>
  <si>
    <t>Aneurin Bevan_o. Bilateral renal agenesis (Q60.1)</t>
  </si>
  <si>
    <t>Aneurin Bevan_p. Multicystic kidney (Q61.40, Q61.41)</t>
  </si>
  <si>
    <t>Aneurin Bevan_q. Hypospadias (Q54 (except Q54.4))</t>
  </si>
  <si>
    <t xml:space="preserve">Aneurin Bevan_r. Hypothyroidism </t>
  </si>
  <si>
    <t xml:space="preserve">Aneurin Bevan_t. limb defects </t>
  </si>
  <si>
    <t xml:space="preserve">Aneurin Bevan_u. dislocation of hip </t>
  </si>
  <si>
    <t>Aneurin Bevan_v. Gastroschisis (Q79.3)</t>
  </si>
  <si>
    <t>Aneurin Bevan_w. diaphragmatic hernia</t>
  </si>
  <si>
    <t>Aneurin Bevan_x. Craniosynostosis</t>
  </si>
  <si>
    <t>Aneurin Bevan_y. trisomy 21 - Down syndrome</t>
  </si>
  <si>
    <t>Aneurin Bevan_z. trisomy 18 - Edwards syndrome</t>
  </si>
  <si>
    <t>Aneurin Bevan_za. 45X - Turner syndrome</t>
  </si>
  <si>
    <t>Aneurin Bevan_zb. T13 - Trisomy 13</t>
  </si>
  <si>
    <t>Betsi Cadwaladr_a. All neural tube defects (Q00*, Q01*, Q05*)</t>
  </si>
  <si>
    <t>Betsi Cadwaladr_b. Anencephaly (Q00*)</t>
  </si>
  <si>
    <t>Betsi Cadwaladr_c. Encephalocele (Q01*)</t>
  </si>
  <si>
    <t>Betsi Cadwaladr_d. Spina bifida (Q05*)</t>
  </si>
  <si>
    <t>Betsi Cadwaladr_e. Hydrocephaly (Q03*)</t>
  </si>
  <si>
    <t>Betsi Cadwaladr_f. congenital_hearing_loss (H90.3-H90.9)</t>
  </si>
  <si>
    <t>Betsi Cadwaladr_g. Cataracts (Q12.0)</t>
  </si>
  <si>
    <t>Betsi Cadwaladr_h. Hypoplastic left heart syndrome (Q23.4)</t>
  </si>
  <si>
    <t>Betsi Cadwaladr_i. Transposition of great vessels (Q20.3)</t>
  </si>
  <si>
    <t>Betsi Cadwaladr_j. Ventricular septal defects (Q21.0)</t>
  </si>
  <si>
    <t>Betsi Cadwaladr_k. Congenital cystic adenomatoid malformation of lung (Q33.80)</t>
  </si>
  <si>
    <t>Betsi Cadwaladr_l. Cleft lip with / without cleft palate (Q36, Q37)</t>
  </si>
  <si>
    <t>Betsi Cadwaladr_m. Cleft palate (Q35 (except Q35.7))</t>
  </si>
  <si>
    <t>Betsi Cadwaladr_o. Bilateral renal agenesis (Q60.1)</t>
  </si>
  <si>
    <t>Betsi Cadwaladr_p. Multicystic kidney (Q61.40, Q61.41)</t>
  </si>
  <si>
    <t>Betsi Cadwaladr_q. Hypospadias (Q54 (except Q54.4))</t>
  </si>
  <si>
    <t xml:space="preserve">Betsi Cadwaladr_r. Hypothyroidism </t>
  </si>
  <si>
    <t xml:space="preserve">Betsi Cadwaladr_t. limb defects </t>
  </si>
  <si>
    <t xml:space="preserve">Betsi Cadwaladr_u. dislocation of hip </t>
  </si>
  <si>
    <t>Betsi Cadwaladr_v. Gastroschisis (Q79.3)</t>
  </si>
  <si>
    <t>Betsi Cadwaladr_w. diaphragmatic hernia</t>
  </si>
  <si>
    <t>Betsi Cadwaladr_x. Craniosynostosis</t>
  </si>
  <si>
    <t>Betsi Cadwaladr_y. trisomy 21 - Down syndrome</t>
  </si>
  <si>
    <t>Betsi Cadwaladr_z. trisomy 18 - Edwards syndrome</t>
  </si>
  <si>
    <t>Betsi Cadwaladr_za. 45X - Turner syndrome</t>
  </si>
  <si>
    <t>Betsi Cadwaladr_zb. T13 - Trisomy 13</t>
  </si>
  <si>
    <t>Cardiff &amp; Vale_a. All neural tube defects (Q00*, Q01*, Q05*)</t>
  </si>
  <si>
    <t>Cardiff &amp; Vale_b. Anencephaly (Q00*)</t>
  </si>
  <si>
    <t>Cardiff &amp; Vale_c. Encephalocele (Q01*)</t>
  </si>
  <si>
    <t>Cardiff &amp; Vale_d. Spina bifida (Q05*)</t>
  </si>
  <si>
    <t>Cardiff &amp; Vale_e. Hydrocephaly (Q03*)</t>
  </si>
  <si>
    <t>Cardiff &amp; Vale_f. congenital_hearing_loss (H90.3-H90.9)</t>
  </si>
  <si>
    <t>Cardiff &amp; Vale_g. Cataracts (Q12.0)</t>
  </si>
  <si>
    <t>Cardiff &amp; Vale_h. Hypoplastic left heart syndrome (Q23.4)</t>
  </si>
  <si>
    <t>Cardiff &amp; Vale_i. Transposition of great vessels (Q20.3)</t>
  </si>
  <si>
    <t>Cardiff &amp; Vale_j. Ventricular septal defects (Q21.0)</t>
  </si>
  <si>
    <t>Cardiff &amp; Vale_k. Congenital cystic adenomatoid malformation of lung (Q33.80)</t>
  </si>
  <si>
    <t>Cardiff &amp; Vale_l. Cleft lip with / without cleft palate (Q36, Q37)</t>
  </si>
  <si>
    <t>Cardiff &amp; Vale_m. Cleft palate (Q35 (except Q35.7))</t>
  </si>
  <si>
    <t>Cardiff &amp; Vale_o. Bilateral renal agenesis (Q60.1)</t>
  </si>
  <si>
    <t>Cardiff &amp; Vale_p. Multicystic kidney (Q61.40, Q61.41)</t>
  </si>
  <si>
    <t>Cardiff &amp; Vale_q. Hypospadias (Q54 (except Q54.4))</t>
  </si>
  <si>
    <t xml:space="preserve">Cardiff &amp; Vale_r. Hypothyroidism </t>
  </si>
  <si>
    <t xml:space="preserve">Cardiff &amp; Vale_t. limb defects </t>
  </si>
  <si>
    <t xml:space="preserve">Cardiff &amp; Vale_u. dislocation of hip </t>
  </si>
  <si>
    <t>Cardiff &amp; Vale_v. Gastroschisis (Q79.3)</t>
  </si>
  <si>
    <t>Cardiff &amp; Vale_w. diaphragmatic hernia</t>
  </si>
  <si>
    <t>Cardiff &amp; Vale_x. Craniosynostosis</t>
  </si>
  <si>
    <t>Cardiff &amp; Vale_y. trisomy 21 - Down syndrome</t>
  </si>
  <si>
    <t>Cardiff &amp; Vale_z. trisomy 18 - Edwards syndrome</t>
  </si>
  <si>
    <t>Cardiff &amp; Vale_za. 45X - Turner syndrome</t>
  </si>
  <si>
    <t>Cardiff &amp; Vale_zb. T13 - Trisomy 13</t>
  </si>
  <si>
    <t>Cwm Taf Morgannwg_a. All neural tube defects (Q00*, Q01*, Q05*)</t>
  </si>
  <si>
    <t>Cwm Taf Morgannwg_b. Anencephaly (Q00*)</t>
  </si>
  <si>
    <t>Cwm Taf Morgannwg_c. Encephalocele (Q01*)</t>
  </si>
  <si>
    <t>Cwm Taf Morgannwg_d. Spina bifida (Q05*)</t>
  </si>
  <si>
    <t>Cwm Taf Morgannwg_e. Hydrocephaly (Q03*)</t>
  </si>
  <si>
    <t>Cwm Taf Morgannwg_f. congenital_hearing_loss (H90.3-H90.9)</t>
  </si>
  <si>
    <t>Cwm Taf Morgannwg_g. Cataracts (Q12.0)</t>
  </si>
  <si>
    <t>Cwm Taf Morgannwg_h. Hypoplastic left heart syndrome (Q23.4)</t>
  </si>
  <si>
    <t>Cwm Taf Morgannwg_i. Transposition of great vessels (Q20.3)</t>
  </si>
  <si>
    <t>Cwm Taf Morgannwg_j. Ventricular septal defects (Q21.0)</t>
  </si>
  <si>
    <t>Cwm Taf Morgannwg_k. Congenital cystic adenomatoid malformation of lung (Q33.80)</t>
  </si>
  <si>
    <t>Cwm Taf Morgannwg_l. Cleft lip with / without cleft palate (Q36, Q37)</t>
  </si>
  <si>
    <t>Cwm Taf Morgannwg_m. Cleft palate (Q35 (except Q35.7))</t>
  </si>
  <si>
    <t>Cwm Taf Morgannwg_o. Bilateral renal agenesis (Q60.1)</t>
  </si>
  <si>
    <t>Cwm Taf Morgannwg_p. Multicystic kidney (Q61.40, Q61.41)</t>
  </si>
  <si>
    <t>Cwm Taf Morgannwg_q. Hypospadias (Q54 (except Q54.4))</t>
  </si>
  <si>
    <t xml:space="preserve">Cwm Taf Morgannwg_r. Hypothyroidism </t>
  </si>
  <si>
    <t xml:space="preserve">Cwm Taf Morgannwg_t. limb defects </t>
  </si>
  <si>
    <t xml:space="preserve">Cwm Taf Morgannwg_u. dislocation of hip </t>
  </si>
  <si>
    <t>Cwm Taf Morgannwg_v. Gastroschisis (Q79.3)</t>
  </si>
  <si>
    <t>Cwm Taf Morgannwg_w. diaphragmatic hernia</t>
  </si>
  <si>
    <t>Cwm Taf Morgannwg_x. Craniosynostosis</t>
  </si>
  <si>
    <t>Cwm Taf Morgannwg_y. trisomy 21 - Down syndrome</t>
  </si>
  <si>
    <t>Cwm Taf Morgannwg_z. trisomy 18 - Edwards syndrome</t>
  </si>
  <si>
    <t>Cwm Taf Morgannwg_za. 45X - Turner syndrome</t>
  </si>
  <si>
    <t>Cwm Taf Morgannwg_zb. T13 - Trisomy 13</t>
  </si>
  <si>
    <t>Hywel Dda_a. All neural tube defects (Q00*, Q01*, Q05*)</t>
  </si>
  <si>
    <t>Hywel Dda_b. Anencephaly (Q00*)</t>
  </si>
  <si>
    <t>Hywel Dda_c. Encephalocele (Q01*)</t>
  </si>
  <si>
    <t>Hywel Dda_d. Spina bifida (Q05*)</t>
  </si>
  <si>
    <t>Hywel Dda_e. Hydrocephaly (Q03*)</t>
  </si>
  <si>
    <t>Hywel Dda_f. congenital_hearing_loss (H90.3-H90.9)</t>
  </si>
  <si>
    <t>Hywel Dda_g. Cataracts (Q12.0)</t>
  </si>
  <si>
    <t>Hywel Dda_h. Hypoplastic left heart syndrome (Q23.4)</t>
  </si>
  <si>
    <t>Hywel Dda_i. Transposition of great vessels (Q20.3)</t>
  </si>
  <si>
    <t>Hywel Dda_j. Ventricular septal defects (Q21.0)</t>
  </si>
  <si>
    <t>Hywel Dda_k. Congenital cystic adenomatoid malformation of lung (Q33.80)</t>
  </si>
  <si>
    <t>Hywel Dda_l. Cleft lip with / without cleft palate (Q36, Q37)</t>
  </si>
  <si>
    <t>Hywel Dda_m. Cleft palate (Q35 (except Q35.7))</t>
  </si>
  <si>
    <t>Hywel Dda_o. Bilateral renal agenesis (Q60.1)</t>
  </si>
  <si>
    <t>Hywel Dda_p. Multicystic kidney (Q61.40, Q61.41)</t>
  </si>
  <si>
    <t>Hywel Dda_q. Hypospadias (Q54 (except Q54.4))</t>
  </si>
  <si>
    <t xml:space="preserve">Hywel Dda_r. Hypothyroidism </t>
  </si>
  <si>
    <t xml:space="preserve">Hywel Dda_t. limb defects </t>
  </si>
  <si>
    <t xml:space="preserve">Hywel Dda_u. dislocation of hip </t>
  </si>
  <si>
    <t>Hywel Dda_v. Gastroschisis (Q79.3)</t>
  </si>
  <si>
    <t>Hywel Dda_w. diaphragmatic hernia</t>
  </si>
  <si>
    <t>Hywel Dda_x. Craniosynostosis</t>
  </si>
  <si>
    <t>Hywel Dda_y. trisomy 21 - Down syndrome</t>
  </si>
  <si>
    <t>Hywel Dda_z. trisomy 18 - Edwards syndrome</t>
  </si>
  <si>
    <t>Hywel Dda_za. 45X - Turner syndrome</t>
  </si>
  <si>
    <t>Hywel Dda_zb. T13 - Trisomy 13</t>
  </si>
  <si>
    <t>Swansea Bay_a. All neural tube defects (Q00*, Q01*, Q05*)</t>
  </si>
  <si>
    <t>Swansea Bay_b. Anencephaly (Q00*)</t>
  </si>
  <si>
    <t>Swansea Bay_c. Encephalocele (Q01*)</t>
  </si>
  <si>
    <t>Swansea Bay_d. Spina bifida (Q05*)</t>
  </si>
  <si>
    <t>Swansea Bay_e. Hydrocephaly (Q03*)</t>
  </si>
  <si>
    <t>Swansea Bay_f. congenital_hearing_loss (H90.3-H90.9)</t>
  </si>
  <si>
    <t>Swansea Bay_g. Cataracts (Q12.0)</t>
  </si>
  <si>
    <t>Swansea Bay_h. Hypoplastic left heart syndrome (Q23.4)</t>
  </si>
  <si>
    <t>Swansea Bay_i. Transposition of great vessels (Q20.3)</t>
  </si>
  <si>
    <t>Swansea Bay_j. Ventricular septal defects (Q21.0)</t>
  </si>
  <si>
    <t>Swansea Bay_k. Congenital cystic adenomatoid malformation of lung (Q33.80)</t>
  </si>
  <si>
    <t>Swansea Bay_l. Cleft lip with / without cleft palate (Q36, Q37)</t>
  </si>
  <si>
    <t>Swansea Bay_m. Cleft palate (Q35 (except Q35.7))</t>
  </si>
  <si>
    <t>Swansea Bay_o. Bilateral renal agenesis (Q60.1)</t>
  </si>
  <si>
    <t>Swansea Bay_p. Multicystic kidney (Q61.40, Q61.41)</t>
  </si>
  <si>
    <t>Swansea Bay_q. Hypospadias (Q54 (except Q54.4))</t>
  </si>
  <si>
    <t xml:space="preserve">Swansea Bay_r. Hypothyroidism </t>
  </si>
  <si>
    <t xml:space="preserve">Swansea Bay_t. limb defects </t>
  </si>
  <si>
    <t xml:space="preserve">Swansea Bay_u. dislocation of hip </t>
  </si>
  <si>
    <t>Swansea Bay_v. Gastroschisis (Q79.3)</t>
  </si>
  <si>
    <t>Swansea Bay_w. diaphragmatic hernia</t>
  </si>
  <si>
    <t>Swansea Bay_x. Craniosynostosis</t>
  </si>
  <si>
    <t>Swansea Bay_y. trisomy 21 - Down syndrome</t>
  </si>
  <si>
    <t>Swansea Bay_z. trisomy 18 - Edwards syndrome</t>
  </si>
  <si>
    <t>Swansea Bay_za. 45X - Turner syndrome</t>
  </si>
  <si>
    <t>Swansea Bay_zb. T13 - Trisomy 13</t>
  </si>
  <si>
    <t>Ffynonellau data a nodiadau</t>
  </si>
  <si>
    <r>
      <t xml:space="preserve">Rhifiadur (achosion): </t>
    </r>
    <r>
      <rPr>
        <sz val="11"/>
        <rFont val="Arial"/>
        <family val="2"/>
      </rPr>
      <t>Cofrestr Anomaleddau Cynhenid a Gwasanaeth Gwybodaeth (CARIS)</t>
    </r>
  </si>
  <si>
    <r>
      <t>l</t>
    </r>
    <r>
      <rPr>
        <sz val="11"/>
        <rFont val="Arial"/>
        <family val="2"/>
      </rPr>
      <t xml:space="preserve"> Mae CARIS yn casglu data ar unrhyw faban neu ffetws a enir ag anomaledd cynhenid ac a ddiagnosir yn ystod blwyddyn gyntaf ei fywyd, os oedd y fam yn arfer preswylio yng Nghymru ar ddiwedd ei beichiogrwydd.</t>
    </r>
  </si>
  <si>
    <r>
      <t>l</t>
    </r>
    <r>
      <rPr>
        <sz val="11"/>
        <rFont val="Arial"/>
        <family val="2"/>
      </rPr>
      <t xml:space="preserve"> I atal y posibilrwydd o ddatgelu hunaniaeth unigolion mae'r rheolau celu canlynol wedi cael eu defnyddio:</t>
    </r>
  </si>
  <si>
    <t xml:space="preserve">       ~ Celwyd celloedd sy'n cynnwys llai na thri achos (*). Mae'r holl gyfraneddau a chyfraddau mynychter sy'n seiliedig</t>
  </si>
  <si>
    <t xml:space="preserve">         ar niferoedd o'r fath wedi cael eu celu hefyd.</t>
  </si>
  <si>
    <t xml:space="preserve">        ~ Defnyddiwyd celu eilaidd hefyd yn ôl yr angen i osgoi'r posibilrwydd o ddatgelu trwy</t>
  </si>
  <si>
    <t xml:space="preserve">            wahaniaethu/tynnu ymaith</t>
  </si>
  <si>
    <t>Codau ICD10 a ddefnyddir</t>
  </si>
  <si>
    <t>Cyflwr</t>
  </si>
  <si>
    <t>Côd/ Codau ICD</t>
  </si>
  <si>
    <t>A - Newrolegol</t>
  </si>
  <si>
    <t>Q00 - Q07</t>
  </si>
  <si>
    <t>Holl namau'r tiwb newrol (NTDs)</t>
  </si>
  <si>
    <t>Anenseffali</t>
  </si>
  <si>
    <t>Enseffalosele</t>
  </si>
  <si>
    <t>Hydroseffalws</t>
  </si>
  <si>
    <t>B - Llygad/Clust</t>
  </si>
  <si>
    <t>H35.3, H35.5, H47*, H49, H50.6, H50.8, H51.8, H53.8, H55.X, H90.3 - H90.9, Q10 - Q17</t>
  </si>
  <si>
    <t>Colled clyw cynhenid</t>
  </si>
  <si>
    <t>Pilennau</t>
  </si>
  <si>
    <t>C -Cylchredol</t>
  </si>
  <si>
    <t>I42.0, I42.4, I45* Q20-Q28</t>
  </si>
  <si>
    <t>Syndrom calon chwith hypoplastig</t>
  </si>
  <si>
    <t>Trawsleoliad</t>
  </si>
  <si>
    <t>Nam parwydol fentriglol (VSD)</t>
  </si>
  <si>
    <t>D - Resbiradol</t>
  </si>
  <si>
    <t>Q30* - Q34*</t>
  </si>
  <si>
    <t>Camffurfiad systig adenomatoid cynhenid yr ysgyfaint(CCAML)</t>
  </si>
  <si>
    <t>E - Treuliadol</t>
  </si>
  <si>
    <t>Q35* - Q45*</t>
  </si>
  <si>
    <t>Gwefus hollt gyda / heb daflod</t>
  </si>
  <si>
    <t>Taflod hollt</t>
  </si>
  <si>
    <t>F - Troethol</t>
  </si>
  <si>
    <t>Q60* - Q64*</t>
  </si>
  <si>
    <t>Agenesis arennol dwyochrog</t>
  </si>
  <si>
    <t>Arennau aml-systig</t>
  </si>
  <si>
    <t>G - Cenhedlol</t>
  </si>
  <si>
    <t>Q50* - Q56</t>
  </si>
  <si>
    <t>H - Endocrinol, metabolig</t>
  </si>
  <si>
    <t>E00*, E03*, E05*, E07*, E23.0,E24.0, E25*,E27*, E28*, E29*, E30*, E34*, E70- E90</t>
  </si>
  <si>
    <t>Hypothyroidedd</t>
  </si>
  <si>
    <t>J - Gwaed, imiwnaidd, lymffatig</t>
  </si>
  <si>
    <t>D18*, D55*, D56*, D57*,D58*, D61.0, D64.0, D64.4, D66.X, D67.X, D68.0, D68.1, D68.2, D68.5, D69.4, D70.X D72.0, D72.8, D75.0, D80* D81*, D82*D83* D84* I89.8, P61.7</t>
  </si>
  <si>
    <t>K - Croen</t>
  </si>
  <si>
    <t>D22* D23*, D76.0, D76.1, L81.3, L81.4, Q80*, Q81*, Q82*, Q84,</t>
  </si>
  <si>
    <t>L - Aelodau'r corff</t>
  </si>
  <si>
    <t>Q65*, Q66*, Q68.1, Q68.2, Q68.3, Q68.4, Q68.5, Q68.8, Q69*, Q70 - Q74</t>
  </si>
  <si>
    <t>Namau cwtogiad yr aelodau</t>
  </si>
  <si>
    <t>Datgymaliad cynhenid y glun</t>
  </si>
  <si>
    <t>M - Cyhyrol-ysgerbydol</t>
  </si>
  <si>
    <t xml:space="preserve">K44*, Q18*, Q67*, Q68.0, Q75*, Q76*, Q77*, Q78*, Q79*, </t>
  </si>
  <si>
    <t>Gastrosgisis</t>
  </si>
  <si>
    <t>Torgest lengigol</t>
  </si>
  <si>
    <t>N - Neoplastig</t>
  </si>
  <si>
    <t>C69.20, C64*, C74*, C95*, D12.6, D21.5, D44.8</t>
  </si>
  <si>
    <t>O - Anhwylderau cromosomaidd a rhai genetig eraill</t>
  </si>
  <si>
    <t>Q90-Q99</t>
  </si>
  <si>
    <t>Trisomedd 21- Syndrom Down</t>
  </si>
  <si>
    <t>Trisomedd 18 - (Syndrom Edwards)</t>
  </si>
  <si>
    <t>Trisomedd 13 -  (Syndrom Patau)</t>
  </si>
  <si>
    <t>Q96*</t>
  </si>
  <si>
    <t>P - Anomaleddau cysylltiedig â beichiogrwydd</t>
  </si>
  <si>
    <t xml:space="preserve">P55*, P56*, P96.1, Q86*, Q89.4*, Q89.80, </t>
  </si>
  <si>
    <t>R - Anomaleddau cysylltiedig â heintiau</t>
  </si>
  <si>
    <t>Nifer yr achosion fesul blwyddyn: trigolion Cymru gyfan</t>
  </si>
  <si>
    <t>NIFER YR ACHOSION FESUL BLWYDDYN DIWEDD BEICHIOGRWYDD</t>
  </si>
  <si>
    <t>POB ACHOS</t>
  </si>
  <si>
    <t>Camffurfiad systig adenomatoid cynhenid yr ysgyfaint (CCAML)</t>
  </si>
  <si>
    <t>Trisomedd 13 - (Syndrom Patau)</t>
  </si>
  <si>
    <t>45X (Syndrom Turner)</t>
  </si>
  <si>
    <t>* Celwyd y celloedd hyn i ddiogelu hunaniaeth unigolion di-enw</t>
  </si>
  <si>
    <t>†  Gellir gweld mynychter ffibrosis systig a chamgymeriadau cynhenid eraill metaboledd ar dabl y clefydau prin:</t>
  </si>
  <si>
    <t>Cyfraddau i bob 10,000 o enedigaethau fesul blwyddyn: trigolion Cymru gyfan</t>
  </si>
  <si>
    <t>CYFRADD GROS I BOB 10,000 O ENEDIGAETHAU YN ÔL BLWYDDYN DIWEDD Y BEICHIOGRWYDD</t>
  </si>
  <si>
    <t>NIFER YR ACHOSION FESUL ARDAL BRESWYL</t>
  </si>
  <si>
    <t>Caerdydd a'r Fro</t>
  </si>
  <si>
    <t>Bae Abertawe</t>
  </si>
  <si>
    <t>CAERDYDD A'R FRO</t>
  </si>
  <si>
    <t>Ynys Môn</t>
  </si>
  <si>
    <t>Sir Ddinbych</t>
  </si>
  <si>
    <t>Sir y Fflint</t>
  </si>
  <si>
    <t>Wrecsam</t>
  </si>
  <si>
    <t>Sir Benfro</t>
  </si>
  <si>
    <t>Sir Gaerfyrddin</t>
  </si>
  <si>
    <t>Abertawe</t>
  </si>
  <si>
    <t>Castell Nedd Port Talbot</t>
  </si>
  <si>
    <t>Penybont ar Ogwr</t>
  </si>
  <si>
    <t>Bro Morgannwg</t>
  </si>
  <si>
    <t>Caerdydd</t>
  </si>
  <si>
    <t>Merthyr Tudful</t>
  </si>
  <si>
    <t>Caerffili</t>
  </si>
  <si>
    <t>Sir Fynwy</t>
  </si>
  <si>
    <t>Casnewydd</t>
  </si>
  <si>
    <t>BAE ABERTAWE</t>
  </si>
  <si>
    <t>Cymru</t>
  </si>
  <si>
    <t xml:space="preserve">   Ynys Môn</t>
  </si>
  <si>
    <t xml:space="preserve">   Sir Ddinbych</t>
  </si>
  <si>
    <t xml:space="preserve">   Sir y Fflint</t>
  </si>
  <si>
    <t xml:space="preserve">   Wrecsam</t>
  </si>
  <si>
    <t xml:space="preserve">   Sir Benfro</t>
  </si>
  <si>
    <t xml:space="preserve">   Sir Gaerfyrddin</t>
  </si>
  <si>
    <t xml:space="preserve">   Abertawe</t>
  </si>
  <si>
    <t xml:space="preserve">   Castell Nedd Port Talbot</t>
  </si>
  <si>
    <t xml:space="preserve">   Penybont ar Ogwr</t>
  </si>
  <si>
    <t xml:space="preserve">Caerdydd a'r Fro  </t>
  </si>
  <si>
    <t xml:space="preserve">   Bro Morgannwg</t>
  </si>
  <si>
    <t xml:space="preserve">   Caerdydd</t>
  </si>
  <si>
    <t xml:space="preserve">   Merthyr Tudful</t>
  </si>
  <si>
    <t xml:space="preserve">   Caerffili</t>
  </si>
  <si>
    <t xml:space="preserve">   Sir Fynwy</t>
  </si>
  <si>
    <t xml:space="preserve">   Casnewydd</t>
  </si>
  <si>
    <t>Tueddau fesul ardal breswyl</t>
  </si>
  <si>
    <t>Cliciwch yn y blwch isod      a gwasgwch y blaen saeth i ddewis ardal</t>
  </si>
  <si>
    <t>CYFANSWM ACHOSION</t>
  </si>
  <si>
    <t>CYFRADD I BOB 10,000 O ENEDIGAETHAU</t>
  </si>
  <si>
    <t>Tablau data: 1998-2020</t>
  </si>
  <si>
    <t>© 2021 Ymddiriedolaeth GIG Iechyd Cyhoeddus Cymru.</t>
  </si>
  <si>
    <r>
      <t>l</t>
    </r>
    <r>
      <rPr>
        <sz val="11"/>
        <rFont val="Arial"/>
        <family val="2"/>
      </rPr>
      <t xml:space="preserve"> Mae'r tablau a ddarperir yma'n rhoi crynodeb o anomaleddau cynhenid yng Nghymru 1998-2020</t>
    </r>
  </si>
  <si>
    <r>
      <t>O - Anhwylderau cromosomaidd a rhai genetig eraill</t>
    </r>
    <r>
      <rPr>
        <b/>
        <vertAlign val="superscript"/>
        <sz val="10"/>
        <rFont val="Arial"/>
        <family val="2"/>
      </rPr>
      <t>†</t>
    </r>
  </si>
  <si>
    <t>https://icc.gig.cymru/gwasanaethau-a-thimau/gwasanaeth-gwybodaeth-a-chofrestr-anomaleddau-cynhenid-cymru-caris/clefydau-prin/</t>
  </si>
  <si>
    <t>Cyfanswm achosion 1998-2020</t>
  </si>
  <si>
    <t>Nifer yr achosion a anwyd yn fyw 1998-2020</t>
  </si>
  <si>
    <t>Niferoedd achosion fesul ardal breswyl bwrdd iechyd: 1998-2020</t>
  </si>
  <si>
    <t>Niferoedd achosion fesul ardal breswyl awdurdod lleol: 1998-2020</t>
  </si>
  <si>
    <t>% achosion a anwyd yn fyw 1998-2020</t>
  </si>
  <si>
    <t>Cyfraddau i bob 10,000 o enedigaethau fesul ardal breswyl bwrdd iechyd: 1998-2020</t>
  </si>
  <si>
    <t>Cyfraddau i bob 10,000 o enedigaethau fesul ardal breswyl awdurdod lleol: 1998-2020</t>
  </si>
  <si>
    <t>2001-2005</t>
  </si>
  <si>
    <t>2006-2010</t>
  </si>
  <si>
    <t>2011-2015</t>
  </si>
  <si>
    <t>2016-2020</t>
  </si>
  <si>
    <t>2001-2020</t>
  </si>
  <si>
    <r>
      <t>H - Endocrinol, metabolig</t>
    </r>
    <r>
      <rPr>
        <b/>
        <vertAlign val="superscript"/>
        <sz val="10"/>
        <rFont val="Verdana"/>
        <family val="2"/>
      </rPr>
      <t>†</t>
    </r>
  </si>
  <si>
    <r>
      <t>H - Endocrinol, metabolig</t>
    </r>
    <r>
      <rPr>
        <b/>
        <vertAlign val="superscript"/>
        <sz val="10"/>
        <rFont val="Arial"/>
        <family val="2"/>
      </rPr>
      <t>†</t>
    </r>
  </si>
  <si>
    <r>
      <t>l</t>
    </r>
    <r>
      <rPr>
        <sz val="11"/>
        <rFont val="Arial"/>
        <family val="2"/>
      </rPr>
      <t xml:space="preserve"> </t>
    </r>
    <r>
      <rPr>
        <u/>
        <sz val="11"/>
        <rFont val="Arial"/>
        <family val="2"/>
      </rPr>
      <t>Mae nifer yr achosion yn 2019 ac 2020 yn is na mewn blynyddoedd eraill.</t>
    </r>
    <r>
      <rPr>
        <sz val="11"/>
        <rFont val="Arial"/>
        <family val="2"/>
      </rPr>
      <t xml:space="preserve"> Mae Covid wedi effeithio ar y gwaith cofrestru oherwydd adleoli staff yn ystod 2020.  Amcangyfrifir bod data 2019 tua 80% yn gyflawn o'u cymharu â blynyddoedd blaenorol.  Fodd bynnag, mae data 2020 yn llawer llai cyflawn (tua 50%) adeg y dadansoddiad. 
Mae hyn yn amrywio yn ôl cyflwr, gan fod gwaith wedi'i flaenoriaethu yn 2021 yn bragmataidd yn y drefn a nodwyd ym mhennod Q ICD10.  Proseswyd yr holl ddata a dderbyniwyd ar gyfer codau ICD10 Q00-Q39 a Q90-99 ond ni broseswyd data o Q40-Q89 oherwydd cyfyngiadau amser. 
Mae data’n dal i gael eu casglu ar gyfer beichiogiadau a ddaeth i ben yn 2019 ac 2020, felly mae’n debyg y bydd y niferoedd yn cynyddu dros y misoedd sy’n dod. O ganlyniad, fe fydd y ffigur ar gyfer 2018 a ddangosir yn fersiwn y flwyddyn nesaf o’r tablau hyn yn fwy manwl gywir.</t>
    </r>
  </si>
  <si>
    <r>
      <t xml:space="preserve">Enwadur (cyfanswm genedigaethau): </t>
    </r>
    <r>
      <rPr>
        <sz val="11"/>
        <rFont val="Arial"/>
        <family val="2"/>
      </rPr>
      <t xml:space="preserve">Genedigaethau Iechyd Cyhoeddus (PHB), ONS am 1998 i 2019 ac Cronfa Ddata Genedlaethol ar Iechyd Plant Cymunedol (NCCHD), DHCW am 2020. 
Defnyddiwyd data Cronfa Ddata Genedlaethol ar Iechyd Plant Cymunedol (NCCHD) fel procsi ar gyfer 2020 oherwydd nad oedd data y Swyddfa Ystadegau Gwladol (ONS) ar gael adeg y dadansoddiad.  Mae genedigaethau o bwysau llai na 500g neu fwy na 6000g wedi'u heithrio, yn ogystal â chofnodion lle mae oedran y fam &lt; 10 neu &gt; 54. </t>
    </r>
  </si>
  <si>
    <t>Trisomedd 21 - Syndrom Down</t>
  </si>
  <si>
    <t>Caniateir atgynhyrchu'r deunydd yn y ffeil hon heb ofyn caniatâd blaenorol ar yr amod ei fod yn cael ei gopïo'n fanwl gywir ac nad yw'n cael ei ddefnyddio mewn cyd-destun camarweiniol. Rhaid datgan cydnabyddiaeth i Ymddiriedolaeth GIG Iechyd Cyhoeddus Cymru.</t>
  </si>
  <si>
    <t>Mae pob hawfraint ar y trefniant teipograffig, y dylunio a'r cynllun yn perthyn i Ymddiriedolaeth GIG Iechyd Cyhoeddus Cymru.</t>
  </si>
  <si>
    <t>A50*, P23*, P35*, P37.0, P37,1, P37.2, P37.3, P37.4, P37.8, P37.9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</si>
</sst>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
    <numFmt numFmtId="166" formatCode="0.0"/>
    <numFmt numFmtId="167" formatCode="#,##0.0000"/>
  </numFmts>
  <fonts count="53" x14ac:knownFonts="1">
    <font>
      <sz val="11"/>
      <color theme="1"/>
      <name val="Calibri"/>
      <family val="2"/>
      <scheme val="minor"/>
    </font>
    <font>
      <sz val="10"/>
      <color theme="1"/>
      <name val="Verdana"/>
      <family val="2"/>
    </font>
    <font>
      <sz val="10"/>
      <name val="Arial"/>
      <family val="2"/>
    </font>
    <font>
      <u/>
      <sz val="10"/>
      <color indexed="12"/>
      <name val="Arial"/>
      <family val="2"/>
    </font>
    <font>
      <b/>
      <sz val="11"/>
      <color indexed="18"/>
      <name val="Century"/>
      <family val="1"/>
    </font>
    <font>
      <b/>
      <sz val="14"/>
      <name val="Arial"/>
      <family val="2"/>
    </font>
    <font>
      <i/>
      <sz val="10"/>
      <name val="Arial"/>
      <family val="2"/>
    </font>
    <font>
      <b/>
      <sz val="10"/>
      <color rgb="FF004B8D"/>
      <name val="Arial"/>
      <family val="2"/>
    </font>
    <font>
      <sz val="10"/>
      <color rgb="FF004B8D"/>
      <name val="Arial"/>
      <family val="2"/>
    </font>
    <font>
      <b/>
      <sz val="10"/>
      <color indexed="8"/>
      <name val="Arial"/>
      <family val="2"/>
    </font>
    <font>
      <b/>
      <sz val="10"/>
      <name val="Arial"/>
      <family val="2"/>
    </font>
    <font>
      <b/>
      <sz val="10"/>
      <color indexed="10"/>
      <name val="Arial"/>
      <family val="2"/>
    </font>
    <font>
      <u/>
      <sz val="8"/>
      <color indexed="12"/>
      <name val="Arial"/>
      <family val="2"/>
    </font>
    <font>
      <sz val="10"/>
      <color rgb="FF333333"/>
      <name val="Lucida Sans Unicode"/>
      <family val="2"/>
    </font>
    <font>
      <sz val="10"/>
      <name val="Arial"/>
      <family val="2"/>
    </font>
    <font>
      <sz val="11"/>
      <color theme="1"/>
      <name val="Arial"/>
      <family val="2"/>
    </font>
    <font>
      <b/>
      <sz val="9"/>
      <color theme="1"/>
      <name val="Verdana"/>
      <family val="2"/>
    </font>
    <font>
      <b/>
      <sz val="9"/>
      <color theme="0"/>
      <name val="Verdana"/>
      <family val="2"/>
    </font>
    <font>
      <sz val="10"/>
      <color rgb="FFFF0000"/>
      <name val="Arial"/>
      <family val="2"/>
    </font>
    <font>
      <b/>
      <sz val="10"/>
      <color rgb="FFFF0000"/>
      <name val="Arial"/>
      <family val="2"/>
    </font>
    <font>
      <sz val="7"/>
      <color theme="0" tint="-0.499984740745262"/>
      <name val="Arial"/>
      <family val="2"/>
    </font>
    <font>
      <sz val="9"/>
      <color theme="1"/>
      <name val="Verdana"/>
      <family val="2"/>
    </font>
    <font>
      <b/>
      <sz val="10"/>
      <color theme="1"/>
      <name val="Verdana"/>
      <family val="2"/>
    </font>
    <font>
      <sz val="9"/>
      <color rgb="FF3C3C3C"/>
      <name val="Arial"/>
      <family val="2"/>
    </font>
    <font>
      <sz val="10"/>
      <color rgb="FF34801E"/>
      <name val="Lucida Sans Unicode"/>
      <family val="2"/>
    </font>
    <font>
      <sz val="10"/>
      <color theme="3"/>
      <name val="Arial"/>
      <family val="2"/>
    </font>
    <font>
      <b/>
      <sz val="11"/>
      <name val="Arial"/>
      <family val="2"/>
    </font>
    <font>
      <sz val="11"/>
      <name val="Arial"/>
      <family val="2"/>
    </font>
    <font>
      <b/>
      <sz val="10"/>
      <color indexed="62"/>
      <name val="Arial"/>
      <family val="2"/>
    </font>
    <font>
      <sz val="7"/>
      <name val="Wingdings"/>
      <charset val="2"/>
    </font>
    <font>
      <u/>
      <sz val="11"/>
      <name val="Arial"/>
      <family val="2"/>
    </font>
    <font>
      <b/>
      <sz val="10"/>
      <color rgb="FF993404"/>
      <name val="Arial"/>
      <family val="2"/>
    </font>
    <font>
      <sz val="10"/>
      <color theme="1" tint="0.499984740745262"/>
      <name val="Arial"/>
      <family val="2"/>
    </font>
    <font>
      <b/>
      <sz val="14"/>
      <color rgb="FF7030A0"/>
      <name val="Arial"/>
      <family val="2"/>
    </font>
    <font>
      <sz val="8"/>
      <color rgb="FF7030A0"/>
      <name val="Arial"/>
      <family val="2"/>
    </font>
    <font>
      <b/>
      <sz val="10"/>
      <color rgb="FF7030A0"/>
      <name val="Arial"/>
      <family val="2"/>
    </font>
    <font>
      <sz val="10"/>
      <color rgb="FF7030A0"/>
      <name val="Arial"/>
      <family val="2"/>
    </font>
    <font>
      <b/>
      <sz val="12"/>
      <color rgb="FF7030A0"/>
      <name val="Arial"/>
      <family val="2"/>
    </font>
    <font>
      <sz val="11"/>
      <color theme="0" tint="-0.499984740745262"/>
      <name val="Calibri"/>
      <family val="2"/>
      <scheme val="minor"/>
    </font>
    <font>
      <sz val="10"/>
      <color theme="0" tint="-0.499984740745262"/>
      <name val="Arial"/>
      <family val="2"/>
    </font>
    <font>
      <sz val="10"/>
      <color theme="0" tint="-0.499984740745262"/>
      <name val="Verdana"/>
      <family val="2"/>
    </font>
    <font>
      <sz val="11"/>
      <color theme="0" tint="-0.14999847407452621"/>
      <name val="Calibri"/>
      <family val="2"/>
      <scheme val="minor"/>
    </font>
    <font>
      <sz val="11"/>
      <color theme="1"/>
      <name val="Calibri"/>
      <family val="2"/>
      <scheme val="minor"/>
    </font>
    <font>
      <sz val="18"/>
      <color rgb="FF993404"/>
      <name val="Wingdings"/>
      <charset val="2"/>
    </font>
    <font>
      <b/>
      <sz val="14"/>
      <color rgb="FF004B8D"/>
      <name val="Arial"/>
      <family val="2"/>
    </font>
    <font>
      <b/>
      <sz val="10"/>
      <color theme="0"/>
      <name val="Arial"/>
      <family val="2"/>
    </font>
    <font>
      <b/>
      <sz val="10"/>
      <color rgb="FF000080"/>
      <name val="Arial"/>
      <family val="2"/>
    </font>
    <font>
      <b/>
      <sz val="8"/>
      <color rgb="FF7030A0"/>
      <name val="Arial"/>
      <family val="2"/>
    </font>
    <font>
      <b/>
      <sz val="9"/>
      <color rgb="FF7030A0"/>
      <name val="Arial"/>
      <family val="2"/>
    </font>
    <font>
      <b/>
      <vertAlign val="superscript"/>
      <sz val="10"/>
      <name val="Arial"/>
      <family val="2"/>
    </font>
    <font>
      <b/>
      <vertAlign val="superscript"/>
      <sz val="10"/>
      <name val="Verdana"/>
      <family val="2"/>
    </font>
    <font>
      <b/>
      <sz val="10"/>
      <color rgb="FF0000FF"/>
      <name val="Arial"/>
      <family val="2"/>
    </font>
    <font>
      <sz val="10"/>
      <color rgb="FF0000FF"/>
      <name val="Arial"/>
      <family val="2"/>
    </font>
  </fonts>
  <fills count="12">
    <fill>
      <patternFill patternType="none"/>
    </fill>
    <fill>
      <patternFill patternType="gray125"/>
    </fill>
    <fill>
      <patternFill patternType="solid">
        <fgColor rgb="FFE7F4FF"/>
        <bgColor indexed="64"/>
      </patternFill>
    </fill>
    <fill>
      <patternFill patternType="solid">
        <fgColor theme="0"/>
        <bgColor indexed="64"/>
      </patternFill>
    </fill>
    <fill>
      <patternFill patternType="solid">
        <fgColor indexed="9"/>
        <bgColor indexed="64"/>
      </patternFill>
    </fill>
    <fill>
      <patternFill patternType="solid">
        <fgColor rgb="FFFFFF00"/>
        <bgColor indexed="64"/>
      </patternFill>
    </fill>
    <fill>
      <patternFill patternType="solid">
        <fgColor theme="6"/>
        <bgColor indexed="64"/>
      </patternFill>
    </fill>
    <fill>
      <patternFill patternType="solid">
        <fgColor theme="6" tint="0.39997558519241921"/>
        <bgColor indexed="64"/>
      </patternFill>
    </fill>
    <fill>
      <patternFill patternType="solid">
        <fgColor theme="0" tint="-4.9989318521683403E-2"/>
        <bgColor indexed="64"/>
      </patternFill>
    </fill>
    <fill>
      <patternFill patternType="solid">
        <fgColor indexed="9"/>
        <bgColor indexed="22"/>
      </patternFill>
    </fill>
    <fill>
      <patternFill patternType="solid">
        <fgColor rgb="FF7030A0"/>
        <bgColor indexed="64"/>
      </patternFill>
    </fill>
    <fill>
      <patternFill patternType="solid">
        <fgColor rgb="FFF5EBFF"/>
        <bgColor indexed="64"/>
      </patternFill>
    </fill>
  </fills>
  <borders count="9">
    <border>
      <left/>
      <right/>
      <top/>
      <bottom/>
      <diagonal/>
    </border>
    <border>
      <left/>
      <right/>
      <top/>
      <bottom style="thin">
        <color indexed="64"/>
      </bottom>
      <diagonal/>
    </border>
    <border>
      <left/>
      <right/>
      <top/>
      <bottom style="thin">
        <color indexed="9"/>
      </bottom>
      <diagonal/>
    </border>
    <border>
      <left/>
      <right/>
      <top style="thin">
        <color rgb="FF7030A0"/>
      </top>
      <bottom/>
      <diagonal/>
    </border>
    <border>
      <left/>
      <right/>
      <top/>
      <bottom style="thin">
        <color rgb="FF7030A0"/>
      </bottom>
      <diagonal/>
    </border>
    <border>
      <left/>
      <right/>
      <top style="thin">
        <color rgb="FF7030A0"/>
      </top>
      <bottom style="thin">
        <color rgb="FF7030A0"/>
      </bottom>
      <diagonal/>
    </border>
    <border>
      <left/>
      <right/>
      <top style="thick">
        <color theme="0"/>
      </top>
      <bottom style="thin">
        <color rgb="FF7030A0"/>
      </bottom>
      <diagonal/>
    </border>
    <border>
      <left/>
      <right/>
      <top/>
      <bottom style="thin">
        <color rgb="FF993404"/>
      </bottom>
      <diagonal/>
    </border>
    <border>
      <left/>
      <right/>
      <top style="thin">
        <color indexed="64"/>
      </top>
      <bottom/>
      <diagonal/>
    </border>
  </borders>
  <cellStyleXfs count="9">
    <xf numFmtId="0" fontId="0" fillId="0" borderId="0"/>
    <xf numFmtId="0" fontId="2" fillId="0" borderId="0"/>
    <xf numFmtId="0" fontId="3" fillId="0" borderId="0" applyNumberFormat="0" applyFill="0" applyBorder="0" applyAlignment="0" applyProtection="0">
      <alignment vertical="top"/>
      <protection locked="0"/>
    </xf>
    <xf numFmtId="0" fontId="14" fillId="0" borderId="0"/>
    <xf numFmtId="0" fontId="21" fillId="0" borderId="0"/>
    <xf numFmtId="0" fontId="2" fillId="0" borderId="0"/>
    <xf numFmtId="0" fontId="3" fillId="0" borderId="0" applyNumberFormat="0" applyFill="0" applyBorder="0" applyAlignment="0" applyProtection="0">
      <alignment vertical="top"/>
      <protection locked="0"/>
    </xf>
    <xf numFmtId="9" fontId="42" fillId="0" borderId="0" applyFont="0" applyFill="0" applyBorder="0" applyAlignment="0" applyProtection="0"/>
    <xf numFmtId="0" fontId="2" fillId="0" borderId="0"/>
  </cellStyleXfs>
  <cellXfs count="294">
    <xf numFmtId="0" fontId="0" fillId="0" borderId="0" xfId="0"/>
    <xf numFmtId="0" fontId="2" fillId="0" borderId="0" xfId="1" applyFont="1"/>
    <xf numFmtId="0" fontId="2" fillId="0" borderId="0" xfId="1" applyFont="1" applyBorder="1"/>
    <xf numFmtId="0" fontId="10" fillId="2" borderId="0" xfId="1" applyFont="1" applyFill="1" applyBorder="1" applyAlignment="1">
      <alignment horizontal="left"/>
    </xf>
    <xf numFmtId="0" fontId="10" fillId="0" borderId="0" xfId="1" applyFont="1" applyFill="1" applyBorder="1" applyAlignment="1">
      <alignment horizontal="left"/>
    </xf>
    <xf numFmtId="0" fontId="2" fillId="0" borderId="0" xfId="1" applyNumberFormat="1" applyFont="1" applyFill="1" applyBorder="1" applyAlignment="1"/>
    <xf numFmtId="0" fontId="2" fillId="0" borderId="0" xfId="1" quotePrefix="1" applyNumberFormat="1" applyFont="1" applyFill="1" applyBorder="1"/>
    <xf numFmtId="0" fontId="2" fillId="0" borderId="0" xfId="1" applyNumberFormat="1" applyFont="1" applyFill="1" applyBorder="1"/>
    <xf numFmtId="0" fontId="2" fillId="0" borderId="0" xfId="1" applyFont="1" applyFill="1" applyBorder="1"/>
    <xf numFmtId="0" fontId="2" fillId="0" borderId="0" xfId="1" quotePrefix="1" applyNumberFormat="1" applyFont="1" applyFill="1" applyBorder="1" applyAlignment="1"/>
    <xf numFmtId="0" fontId="2" fillId="3" borderId="0" xfId="1" quotePrefix="1" applyNumberFormat="1" applyFont="1" applyFill="1" applyBorder="1"/>
    <xf numFmtId="0" fontId="2" fillId="0" borderId="0" xfId="1"/>
    <xf numFmtId="0" fontId="18" fillId="0" borderId="0" xfId="1" applyFont="1"/>
    <xf numFmtId="0" fontId="18" fillId="5" borderId="0" xfId="1" applyFont="1" applyFill="1" applyAlignment="1">
      <alignment vertical="center"/>
    </xf>
    <xf numFmtId="0" fontId="2" fillId="5" borderId="0" xfId="1" applyFill="1" applyAlignment="1">
      <alignment vertical="center"/>
    </xf>
    <xf numFmtId="0" fontId="2" fillId="0" borderId="0" xfId="1" applyAlignment="1">
      <alignment vertical="center"/>
    </xf>
    <xf numFmtId="0" fontId="10" fillId="6" borderId="0" xfId="1" applyFont="1" applyFill="1" applyAlignment="1">
      <alignment horizontal="center" vertical="center"/>
    </xf>
    <xf numFmtId="0" fontId="2" fillId="7" borderId="0" xfId="1" applyFill="1" applyAlignment="1">
      <alignment vertical="center"/>
    </xf>
    <xf numFmtId="0" fontId="2" fillId="7" borderId="0" xfId="1" applyFont="1" applyFill="1" applyAlignment="1">
      <alignment vertical="center"/>
    </xf>
    <xf numFmtId="0" fontId="2" fillId="0" borderId="0" xfId="1" applyAlignment="1">
      <alignment horizontal="center"/>
    </xf>
    <xf numFmtId="0" fontId="10" fillId="0" borderId="0" xfId="1" applyFont="1" applyAlignment="1">
      <alignment vertical="center"/>
    </xf>
    <xf numFmtId="0" fontId="2" fillId="0" borderId="0" xfId="1" applyAlignment="1">
      <alignment horizontal="center" vertical="center"/>
    </xf>
    <xf numFmtId="0" fontId="20" fillId="8" borderId="0" xfId="1" applyFont="1" applyFill="1"/>
    <xf numFmtId="166" fontId="2" fillId="0" borderId="0" xfId="1" applyNumberFormat="1" applyAlignment="1">
      <alignment horizontal="center"/>
    </xf>
    <xf numFmtId="0" fontId="20" fillId="8" borderId="0" xfId="4" applyFont="1" applyFill="1"/>
    <xf numFmtId="0" fontId="2" fillId="0" borderId="0" xfId="1" applyAlignment="1">
      <alignment horizontal="left" indent="12"/>
    </xf>
    <xf numFmtId="0" fontId="2" fillId="0" borderId="0" xfId="1" applyAlignment="1">
      <alignment horizontal="left"/>
    </xf>
    <xf numFmtId="0" fontId="2" fillId="0" borderId="0" xfId="1" quotePrefix="1" applyFont="1" applyAlignment="1">
      <alignment horizontal="left"/>
    </xf>
    <xf numFmtId="0" fontId="22" fillId="0" borderId="0" xfId="0" applyFont="1"/>
    <xf numFmtId="0" fontId="1" fillId="0" borderId="0" xfId="0" applyFont="1"/>
    <xf numFmtId="0" fontId="2" fillId="0" borderId="0" xfId="1" applyFont="1" applyProtection="1">
      <protection hidden="1"/>
    </xf>
    <xf numFmtId="0" fontId="2" fillId="0" borderId="0" xfId="1" applyFont="1" applyBorder="1" applyProtection="1">
      <protection hidden="1"/>
    </xf>
    <xf numFmtId="0" fontId="3" fillId="0" borderId="0" xfId="2" applyAlignment="1" applyProtection="1">
      <protection hidden="1"/>
    </xf>
    <xf numFmtId="0" fontId="4" fillId="0" borderId="0" xfId="1" applyFont="1" applyAlignment="1" applyProtection="1">
      <alignment horizontal="center"/>
      <protection hidden="1"/>
    </xf>
    <xf numFmtId="0" fontId="3" fillId="0" borderId="0" xfId="2" applyFont="1" applyAlignment="1" applyProtection="1">
      <protection hidden="1"/>
    </xf>
    <xf numFmtId="0" fontId="2" fillId="0" borderId="0" xfId="1" applyFont="1" applyFill="1" applyProtection="1">
      <protection hidden="1"/>
    </xf>
    <xf numFmtId="0" fontId="2" fillId="0" borderId="0" xfId="1" applyFont="1" applyFill="1" applyBorder="1" applyProtection="1">
      <protection hidden="1"/>
    </xf>
    <xf numFmtId="0" fontId="2" fillId="0" borderId="0" xfId="1" applyNumberFormat="1" applyFont="1" applyProtection="1">
      <protection hidden="1"/>
    </xf>
    <xf numFmtId="0" fontId="2" fillId="0" borderId="0" xfId="1" applyFont="1" applyFill="1" applyBorder="1" applyAlignment="1" applyProtection="1">
      <alignment horizontal="center"/>
      <protection hidden="1"/>
    </xf>
    <xf numFmtId="0" fontId="2" fillId="0" borderId="0" xfId="1" applyNumberFormat="1" applyFont="1" applyFill="1" applyBorder="1" applyAlignment="1" applyProtection="1">
      <protection hidden="1"/>
    </xf>
    <xf numFmtId="0" fontId="2" fillId="0" borderId="0" xfId="1" quotePrefix="1" applyNumberFormat="1" applyFont="1" applyFill="1" applyBorder="1" applyProtection="1">
      <protection hidden="1"/>
    </xf>
    <xf numFmtId="0" fontId="2" fillId="0" borderId="0" xfId="1" applyNumberFormat="1" applyFont="1" applyFill="1" applyBorder="1" applyProtection="1">
      <protection hidden="1"/>
    </xf>
    <xf numFmtId="0" fontId="2" fillId="0" borderId="0" xfId="1" quotePrefix="1" applyNumberFormat="1" applyFont="1" applyFill="1" applyBorder="1" applyAlignment="1" applyProtection="1">
      <protection hidden="1"/>
    </xf>
    <xf numFmtId="0" fontId="0" fillId="0" borderId="0" xfId="0" applyFill="1"/>
    <xf numFmtId="0" fontId="2" fillId="0" borderId="0" xfId="1" applyAlignment="1">
      <alignment horizontal="right"/>
    </xf>
    <xf numFmtId="0" fontId="1" fillId="0" borderId="0" xfId="0" applyFont="1" applyFill="1"/>
    <xf numFmtId="0" fontId="10" fillId="11" borderId="0" xfId="1" applyFont="1" applyFill="1" applyBorder="1" applyAlignment="1" applyProtection="1">
      <alignment horizontal="left"/>
      <protection hidden="1"/>
    </xf>
    <xf numFmtId="0" fontId="33" fillId="0" borderId="0" xfId="1" applyFont="1" applyProtection="1">
      <protection hidden="1"/>
    </xf>
    <xf numFmtId="0" fontId="35" fillId="0" borderId="4" xfId="1" applyNumberFormat="1" applyFont="1" applyFill="1" applyBorder="1" applyAlignment="1">
      <alignment horizontal="center" vertical="center" wrapText="1"/>
    </xf>
    <xf numFmtId="0" fontId="38" fillId="0" borderId="0" xfId="0" applyFont="1"/>
    <xf numFmtId="0" fontId="40" fillId="0" borderId="0" xfId="0" applyFont="1"/>
    <xf numFmtId="0" fontId="39" fillId="0" borderId="0" xfId="1" applyFont="1"/>
    <xf numFmtId="166" fontId="39" fillId="0" borderId="0" xfId="1" applyNumberFormat="1" applyFont="1" applyAlignment="1">
      <alignment horizontal="center"/>
    </xf>
    <xf numFmtId="166" fontId="39" fillId="0" borderId="0" xfId="1" applyNumberFormat="1" applyFont="1"/>
    <xf numFmtId="0" fontId="21" fillId="0" borderId="0" xfId="0" applyFont="1" applyFill="1"/>
    <xf numFmtId="0" fontId="41" fillId="0" borderId="0" xfId="0" applyFont="1"/>
    <xf numFmtId="0" fontId="5" fillId="0" borderId="0" xfId="1" applyFont="1" applyProtection="1">
      <protection hidden="1"/>
    </xf>
    <xf numFmtId="0" fontId="2" fillId="0" borderId="4" xfId="1" applyFont="1" applyBorder="1" applyProtection="1">
      <protection hidden="1"/>
    </xf>
    <xf numFmtId="0" fontId="6" fillId="0" borderId="4" xfId="1" applyFont="1" applyBorder="1" applyAlignment="1" applyProtection="1">
      <alignment horizontal="right"/>
      <protection hidden="1"/>
    </xf>
    <xf numFmtId="0" fontId="8" fillId="0" borderId="0" xfId="1" applyFont="1" applyProtection="1">
      <protection hidden="1"/>
    </xf>
    <xf numFmtId="0" fontId="9" fillId="0" borderId="0" xfId="1" applyNumberFormat="1" applyFont="1" applyFill="1" applyBorder="1" applyAlignment="1" applyProtection="1">
      <alignment horizontal="center" wrapText="1"/>
      <protection hidden="1"/>
    </xf>
    <xf numFmtId="3" fontId="10" fillId="11" borderId="0" xfId="1" applyNumberFormat="1" applyFont="1" applyFill="1" applyBorder="1" applyAlignment="1" applyProtection="1">
      <alignment horizontal="center"/>
      <protection hidden="1"/>
    </xf>
    <xf numFmtId="3" fontId="35" fillId="11" borderId="0" xfId="1" applyNumberFormat="1" applyFont="1" applyFill="1" applyBorder="1" applyAlignment="1" applyProtection="1">
      <alignment horizontal="center"/>
      <protection hidden="1"/>
    </xf>
    <xf numFmtId="3" fontId="11" fillId="0" borderId="0" xfId="1" applyNumberFormat="1" applyFont="1" applyProtection="1">
      <protection hidden="1"/>
    </xf>
    <xf numFmtId="0" fontId="10" fillId="0" borderId="0" xfId="1" applyFont="1" applyFill="1" applyBorder="1" applyAlignment="1" applyProtection="1">
      <alignment horizontal="left"/>
      <protection hidden="1"/>
    </xf>
    <xf numFmtId="3" fontId="10" fillId="0" borderId="0" xfId="1" applyNumberFormat="1" applyFont="1" applyFill="1" applyBorder="1" applyAlignment="1" applyProtection="1">
      <alignment horizontal="center"/>
      <protection hidden="1"/>
    </xf>
    <xf numFmtId="3" fontId="35" fillId="0" borderId="0" xfId="1" applyNumberFormat="1" applyFont="1" applyFill="1" applyBorder="1" applyAlignment="1" applyProtection="1">
      <alignment horizontal="center"/>
      <protection hidden="1"/>
    </xf>
    <xf numFmtId="3" fontId="2" fillId="0" borderId="0" xfId="1" quotePrefix="1" applyNumberFormat="1" applyFont="1" applyFill="1" applyBorder="1" applyAlignment="1" applyProtection="1">
      <alignment horizontal="center"/>
      <protection hidden="1"/>
    </xf>
    <xf numFmtId="3" fontId="36" fillId="0" borderId="0" xfId="1" quotePrefix="1" applyNumberFormat="1" applyFont="1" applyFill="1" applyBorder="1" applyAlignment="1" applyProtection="1">
      <alignment horizontal="center"/>
      <protection hidden="1"/>
    </xf>
    <xf numFmtId="3" fontId="2" fillId="0" borderId="0" xfId="1" applyNumberFormat="1" applyFont="1" applyFill="1" applyBorder="1" applyAlignment="1" applyProtection="1">
      <alignment horizontal="center"/>
      <protection hidden="1"/>
    </xf>
    <xf numFmtId="3" fontId="36" fillId="0" borderId="0" xfId="1" applyNumberFormat="1" applyFont="1" applyFill="1" applyBorder="1" applyAlignment="1" applyProtection="1">
      <alignment horizontal="center"/>
      <protection hidden="1"/>
    </xf>
    <xf numFmtId="3" fontId="2" fillId="0" borderId="0" xfId="1" applyNumberFormat="1" applyFont="1" applyBorder="1" applyAlignment="1" applyProtection="1">
      <alignment horizontal="center"/>
      <protection hidden="1"/>
    </xf>
    <xf numFmtId="3" fontId="36" fillId="0" borderId="0" xfId="1" applyNumberFormat="1" applyFont="1" applyBorder="1" applyAlignment="1" applyProtection="1">
      <alignment horizontal="center"/>
      <protection hidden="1"/>
    </xf>
    <xf numFmtId="0" fontId="2" fillId="3" borderId="0" xfId="1" quotePrefix="1" applyNumberFormat="1" applyFont="1" applyFill="1" applyBorder="1" applyProtection="1">
      <protection hidden="1"/>
    </xf>
    <xf numFmtId="3" fontId="2" fillId="3" borderId="0" xfId="1" quotePrefix="1" applyNumberFormat="1" applyFont="1" applyFill="1" applyBorder="1" applyAlignment="1" applyProtection="1">
      <alignment horizontal="center"/>
      <protection hidden="1"/>
    </xf>
    <xf numFmtId="3" fontId="36" fillId="3" borderId="0" xfId="1" quotePrefix="1" applyNumberFormat="1" applyFont="1" applyFill="1" applyBorder="1" applyAlignment="1" applyProtection="1">
      <alignment horizontal="center"/>
      <protection hidden="1"/>
    </xf>
    <xf numFmtId="0" fontId="2" fillId="0" borderId="4" xfId="1" quotePrefix="1" applyNumberFormat="1" applyFont="1" applyFill="1" applyBorder="1" applyProtection="1">
      <protection hidden="1"/>
    </xf>
    <xf numFmtId="0" fontId="2" fillId="0" borderId="4" xfId="1" quotePrefix="1" applyNumberFormat="1" applyFont="1" applyFill="1" applyBorder="1" applyAlignment="1" applyProtection="1">
      <alignment horizontal="center"/>
      <protection hidden="1"/>
    </xf>
    <xf numFmtId="0" fontId="31" fillId="0" borderId="4" xfId="1" quotePrefix="1" applyNumberFormat="1" applyFont="1" applyFill="1" applyBorder="1" applyAlignment="1" applyProtection="1">
      <alignment horizontal="center"/>
      <protection hidden="1"/>
    </xf>
    <xf numFmtId="0" fontId="13" fillId="0" borderId="0" xfId="1" applyFont="1" applyProtection="1">
      <protection hidden="1"/>
    </xf>
    <xf numFmtId="164" fontId="10" fillId="11" borderId="0" xfId="1" applyNumberFormat="1" applyFont="1" applyFill="1" applyBorder="1" applyAlignment="1" applyProtection="1">
      <alignment horizontal="center"/>
      <protection hidden="1"/>
    </xf>
    <xf numFmtId="165" fontId="35" fillId="11" borderId="0" xfId="1" applyNumberFormat="1" applyFont="1" applyFill="1" applyBorder="1" applyAlignment="1" applyProtection="1">
      <alignment horizontal="center"/>
      <protection hidden="1"/>
    </xf>
    <xf numFmtId="165" fontId="35" fillId="0" borderId="0" xfId="1" applyNumberFormat="1" applyFont="1" applyFill="1" applyBorder="1" applyAlignment="1" applyProtection="1">
      <alignment horizontal="center"/>
      <protection hidden="1"/>
    </xf>
    <xf numFmtId="164" fontId="2" fillId="0" borderId="0" xfId="1" applyNumberFormat="1" applyFont="1" applyFill="1" applyBorder="1" applyAlignment="1" applyProtection="1">
      <alignment horizontal="center"/>
      <protection hidden="1"/>
    </xf>
    <xf numFmtId="165" fontId="36" fillId="0" borderId="0" xfId="1" applyNumberFormat="1" applyFont="1" applyFill="1" applyBorder="1" applyAlignment="1" applyProtection="1">
      <alignment horizontal="center"/>
      <protection hidden="1"/>
    </xf>
    <xf numFmtId="164" fontId="10" fillId="0" borderId="0" xfId="1" applyNumberFormat="1" applyFont="1" applyFill="1" applyBorder="1" applyAlignment="1" applyProtection="1">
      <alignment horizontal="center"/>
      <protection hidden="1"/>
    </xf>
    <xf numFmtId="0" fontId="2" fillId="0" borderId="0" xfId="3" applyFont="1" applyBorder="1" applyProtection="1">
      <protection hidden="1"/>
    </xf>
    <xf numFmtId="0" fontId="7" fillId="0" borderId="0" xfId="2" applyFont="1" applyFill="1" applyBorder="1" applyAlignment="1" applyProtection="1">
      <alignment horizontal="left"/>
      <protection hidden="1"/>
    </xf>
    <xf numFmtId="3" fontId="10" fillId="11" borderId="0" xfId="3" applyNumberFormat="1" applyFont="1" applyFill="1" applyBorder="1" applyAlignment="1" applyProtection="1">
      <alignment horizontal="center"/>
      <protection hidden="1"/>
    </xf>
    <xf numFmtId="3" fontId="35" fillId="11" borderId="0" xfId="3" applyNumberFormat="1" applyFont="1" applyFill="1" applyBorder="1" applyAlignment="1" applyProtection="1">
      <alignment horizontal="center"/>
      <protection hidden="1"/>
    </xf>
    <xf numFmtId="0" fontId="10" fillId="0" borderId="0" xfId="3" applyFont="1" applyFill="1" applyBorder="1" applyAlignment="1" applyProtection="1">
      <alignment horizontal="left"/>
      <protection hidden="1"/>
    </xf>
    <xf numFmtId="3" fontId="10" fillId="0" borderId="0" xfId="3" applyNumberFormat="1" applyFont="1" applyFill="1" applyBorder="1" applyAlignment="1" applyProtection="1">
      <alignment horizontal="center"/>
      <protection hidden="1"/>
    </xf>
    <xf numFmtId="3" fontId="35" fillId="0" borderId="0" xfId="3" applyNumberFormat="1" applyFont="1" applyFill="1" applyBorder="1" applyAlignment="1" applyProtection="1">
      <alignment horizontal="center"/>
      <protection hidden="1"/>
    </xf>
    <xf numFmtId="3" fontId="2" fillId="0" borderId="0" xfId="3" quotePrefix="1" applyNumberFormat="1" applyFont="1" applyFill="1" applyBorder="1" applyAlignment="1" applyProtection="1">
      <alignment horizontal="center"/>
      <protection hidden="1"/>
    </xf>
    <xf numFmtId="3" fontId="36" fillId="0" borderId="0" xfId="3" quotePrefix="1" applyNumberFormat="1" applyFont="1" applyFill="1" applyBorder="1" applyAlignment="1" applyProtection="1">
      <alignment horizontal="center"/>
      <protection hidden="1"/>
    </xf>
    <xf numFmtId="0" fontId="2" fillId="0" borderId="0" xfId="3" quotePrefix="1" applyNumberFormat="1" applyFont="1" applyFill="1" applyBorder="1" applyProtection="1">
      <protection hidden="1"/>
    </xf>
    <xf numFmtId="0" fontId="2" fillId="0" borderId="0" xfId="3" applyFont="1" applyFill="1" applyBorder="1" applyProtection="1">
      <protection hidden="1"/>
    </xf>
    <xf numFmtId="3" fontId="2" fillId="0" borderId="0" xfId="3" applyNumberFormat="1" applyFont="1" applyFill="1" applyBorder="1" applyAlignment="1" applyProtection="1">
      <alignment horizontal="center"/>
      <protection hidden="1"/>
    </xf>
    <xf numFmtId="3" fontId="36" fillId="0" borderId="0" xfId="3" applyNumberFormat="1" applyFont="1" applyFill="1" applyBorder="1" applyAlignment="1" applyProtection="1">
      <alignment horizontal="center"/>
      <protection hidden="1"/>
    </xf>
    <xf numFmtId="3" fontId="2" fillId="0" borderId="0" xfId="3" applyNumberFormat="1" applyFont="1" applyBorder="1" applyAlignment="1" applyProtection="1">
      <alignment horizontal="center"/>
      <protection hidden="1"/>
    </xf>
    <xf numFmtId="3" fontId="36" fillId="0" borderId="0" xfId="3" applyNumberFormat="1" applyFont="1" applyBorder="1" applyAlignment="1" applyProtection="1">
      <alignment horizontal="center"/>
      <protection hidden="1"/>
    </xf>
    <xf numFmtId="0" fontId="2" fillId="3" borderId="0" xfId="3" quotePrefix="1" applyNumberFormat="1" applyFont="1" applyFill="1" applyBorder="1" applyProtection="1">
      <protection hidden="1"/>
    </xf>
    <xf numFmtId="3" fontId="2" fillId="3" borderId="0" xfId="3" quotePrefix="1" applyNumberFormat="1" applyFont="1" applyFill="1" applyBorder="1" applyAlignment="1" applyProtection="1">
      <alignment horizontal="center"/>
      <protection hidden="1"/>
    </xf>
    <xf numFmtId="3" fontId="36" fillId="3" borderId="0" xfId="3" quotePrefix="1" applyNumberFormat="1" applyFont="1" applyFill="1" applyBorder="1" applyAlignment="1" applyProtection="1">
      <alignment horizontal="center"/>
      <protection hidden="1"/>
    </xf>
    <xf numFmtId="164" fontId="10" fillId="11" borderId="0" xfId="3" applyNumberFormat="1" applyFont="1" applyFill="1" applyBorder="1" applyAlignment="1" applyProtection="1">
      <alignment horizontal="center"/>
      <protection hidden="1"/>
    </xf>
    <xf numFmtId="164" fontId="35" fillId="11" borderId="0" xfId="1" applyNumberFormat="1" applyFont="1" applyFill="1" applyBorder="1" applyAlignment="1" applyProtection="1">
      <alignment horizontal="center"/>
      <protection hidden="1"/>
    </xf>
    <xf numFmtId="0" fontId="35" fillId="0" borderId="0" xfId="3" applyFont="1" applyFill="1" applyBorder="1" applyAlignment="1" applyProtection="1">
      <alignment horizontal="left"/>
      <protection hidden="1"/>
    </xf>
    <xf numFmtId="164" fontId="2" fillId="0" borderId="0" xfId="3" quotePrefix="1" applyNumberFormat="1" applyFont="1" applyFill="1" applyBorder="1" applyAlignment="1" applyProtection="1">
      <alignment horizontal="center"/>
      <protection hidden="1"/>
    </xf>
    <xf numFmtId="164" fontId="36" fillId="0" borderId="0" xfId="1" quotePrefix="1" applyNumberFormat="1" applyFont="1" applyFill="1" applyBorder="1" applyAlignment="1" applyProtection="1">
      <alignment horizontal="center"/>
      <protection hidden="1"/>
    </xf>
    <xf numFmtId="0" fontId="36" fillId="0" borderId="0" xfId="3" quotePrefix="1" applyNumberFormat="1" applyFont="1" applyFill="1" applyBorder="1" applyProtection="1">
      <protection hidden="1"/>
    </xf>
    <xf numFmtId="0" fontId="36" fillId="0" borderId="0" xfId="3" applyFont="1" applyFill="1" applyBorder="1" applyProtection="1">
      <protection hidden="1"/>
    </xf>
    <xf numFmtId="164" fontId="36" fillId="0" borderId="0" xfId="3" quotePrefix="1" applyNumberFormat="1" applyFont="1" applyFill="1" applyBorder="1" applyAlignment="1" applyProtection="1">
      <alignment horizontal="center"/>
      <protection hidden="1"/>
    </xf>
    <xf numFmtId="0" fontId="36" fillId="0" borderId="0" xfId="3" applyFont="1" applyBorder="1" applyProtection="1">
      <protection hidden="1"/>
    </xf>
    <xf numFmtId="0" fontId="36" fillId="3" borderId="0" xfId="3" quotePrefix="1" applyNumberFormat="1" applyFont="1" applyFill="1" applyBorder="1" applyProtection="1">
      <protection hidden="1"/>
    </xf>
    <xf numFmtId="0" fontId="3" fillId="0" borderId="0" xfId="2" applyFill="1" applyAlignment="1" applyProtection="1">
      <protection hidden="1"/>
    </xf>
    <xf numFmtId="0" fontId="3" fillId="0" borderId="0" xfId="2" applyFont="1" applyFill="1" applyAlignment="1" applyProtection="1">
      <protection hidden="1"/>
    </xf>
    <xf numFmtId="0" fontId="35" fillId="0" borderId="0" xfId="2" applyFont="1" applyFill="1" applyBorder="1" applyAlignment="1" applyProtection="1">
      <alignment horizontal="left"/>
      <protection hidden="1"/>
    </xf>
    <xf numFmtId="3" fontId="9" fillId="4" borderId="0" xfId="3" applyNumberFormat="1" applyFont="1" applyFill="1" applyBorder="1" applyAlignment="1" applyProtection="1">
      <alignment horizontal="center"/>
      <protection hidden="1"/>
    </xf>
    <xf numFmtId="0" fontId="14" fillId="0" borderId="0" xfId="3" applyProtection="1">
      <protection hidden="1"/>
    </xf>
    <xf numFmtId="3" fontId="10" fillId="11" borderId="0" xfId="3" quotePrefix="1" applyNumberFormat="1" applyFont="1" applyFill="1" applyBorder="1" applyAlignment="1" applyProtection="1">
      <alignment horizontal="center"/>
      <protection hidden="1"/>
    </xf>
    <xf numFmtId="0" fontId="4" fillId="0" borderId="0" xfId="1" applyFont="1" applyFill="1" applyAlignment="1" applyProtection="1">
      <alignment horizontal="center"/>
      <protection hidden="1"/>
    </xf>
    <xf numFmtId="0" fontId="5" fillId="0" borderId="0" xfId="1" applyFont="1" applyFill="1" applyProtection="1">
      <protection hidden="1"/>
    </xf>
    <xf numFmtId="0" fontId="2" fillId="0" borderId="4" xfId="1" applyFont="1" applyFill="1" applyBorder="1" applyProtection="1">
      <protection hidden="1"/>
    </xf>
    <xf numFmtId="0" fontId="35" fillId="0" borderId="0" xfId="1" applyNumberFormat="1" applyFont="1" applyFill="1" applyBorder="1" applyAlignment="1" applyProtection="1">
      <alignment horizontal="center" vertical="center" wrapText="1"/>
      <protection hidden="1"/>
    </xf>
    <xf numFmtId="0" fontId="8" fillId="0" borderId="0" xfId="1" applyFont="1" applyFill="1" applyProtection="1">
      <protection hidden="1"/>
    </xf>
    <xf numFmtId="0" fontId="10" fillId="0" borderId="0" xfId="1" applyFont="1" applyFill="1" applyBorder="1" applyAlignment="1" applyProtection="1">
      <alignment horizontal="center" wrapText="1"/>
      <protection hidden="1"/>
    </xf>
    <xf numFmtId="164" fontId="9" fillId="4" borderId="0" xfId="1" applyNumberFormat="1" applyFont="1" applyFill="1" applyBorder="1" applyAlignment="1" applyProtection="1">
      <alignment horizontal="center"/>
      <protection hidden="1"/>
    </xf>
    <xf numFmtId="3" fontId="9" fillId="4" borderId="0" xfId="1" applyNumberFormat="1" applyFont="1" applyFill="1" applyBorder="1" applyAlignment="1" applyProtection="1">
      <alignment horizontal="center"/>
      <protection hidden="1"/>
    </xf>
    <xf numFmtId="164" fontId="35" fillId="0" borderId="0" xfId="1" applyNumberFormat="1" applyFont="1" applyFill="1" applyBorder="1" applyAlignment="1" applyProtection="1">
      <alignment horizontal="center"/>
      <protection hidden="1"/>
    </xf>
    <xf numFmtId="164" fontId="2" fillId="0" borderId="0" xfId="1" quotePrefix="1" applyNumberFormat="1" applyFont="1" applyFill="1" applyBorder="1" applyAlignment="1" applyProtection="1">
      <alignment horizontal="center"/>
      <protection hidden="1"/>
    </xf>
    <xf numFmtId="0" fontId="2" fillId="0" borderId="0" xfId="1" applyProtection="1">
      <protection hidden="1"/>
    </xf>
    <xf numFmtId="164" fontId="36" fillId="0" borderId="0" xfId="1" applyNumberFormat="1" applyFont="1" applyFill="1" applyBorder="1" applyAlignment="1" applyProtection="1">
      <alignment horizontal="center"/>
      <protection hidden="1"/>
    </xf>
    <xf numFmtId="164" fontId="2" fillId="0" borderId="0" xfId="1" applyNumberFormat="1" applyFont="1" applyBorder="1" applyAlignment="1" applyProtection="1">
      <alignment horizontal="center"/>
      <protection hidden="1"/>
    </xf>
    <xf numFmtId="164" fontId="36" fillId="0" borderId="0" xfId="1" applyNumberFormat="1" applyFont="1" applyBorder="1" applyAlignment="1" applyProtection="1">
      <alignment horizontal="center"/>
      <protection hidden="1"/>
    </xf>
    <xf numFmtId="164" fontId="36" fillId="3" borderId="0" xfId="1" quotePrefix="1" applyNumberFormat="1" applyFont="1" applyFill="1" applyBorder="1" applyAlignment="1" applyProtection="1">
      <alignment horizontal="center"/>
      <protection hidden="1"/>
    </xf>
    <xf numFmtId="164" fontId="10" fillId="11" borderId="0" xfId="1" quotePrefix="1" applyNumberFormat="1" applyFont="1" applyFill="1" applyBorder="1" applyAlignment="1" applyProtection="1">
      <alignment horizontal="center"/>
      <protection hidden="1"/>
    </xf>
    <xf numFmtId="0" fontId="10" fillId="0" borderId="4" xfId="1" quotePrefix="1" applyNumberFormat="1" applyFont="1" applyFill="1" applyBorder="1" applyAlignment="1" applyProtection="1">
      <alignment horizontal="center"/>
      <protection hidden="1"/>
    </xf>
    <xf numFmtId="3" fontId="2" fillId="0" borderId="0" xfId="1" applyNumberFormat="1" applyFont="1" applyProtection="1">
      <protection hidden="1"/>
    </xf>
    <xf numFmtId="0" fontId="5" fillId="0" borderId="0" xfId="1" applyFont="1" applyAlignment="1" applyProtection="1">
      <alignment horizontal="left"/>
      <protection hidden="1"/>
    </xf>
    <xf numFmtId="0" fontId="2" fillId="11" borderId="0" xfId="1" applyFont="1" applyFill="1" applyBorder="1" applyProtection="1">
      <protection hidden="1"/>
    </xf>
    <xf numFmtId="0" fontId="15" fillId="11" borderId="0" xfId="1" applyFont="1" applyFill="1" applyBorder="1" applyAlignment="1" applyProtection="1">
      <alignment vertical="center"/>
      <protection hidden="1"/>
    </xf>
    <xf numFmtId="0" fontId="2" fillId="11" borderId="0" xfId="1" applyFill="1" applyBorder="1" applyProtection="1">
      <protection hidden="1"/>
    </xf>
    <xf numFmtId="0" fontId="2" fillId="0" borderId="0" xfId="1" applyFill="1" applyBorder="1" applyProtection="1">
      <protection hidden="1"/>
    </xf>
    <xf numFmtId="0" fontId="16" fillId="11" borderId="0" xfId="1" applyFont="1" applyFill="1" applyBorder="1" applyAlignment="1" applyProtection="1">
      <alignment vertical="center"/>
      <protection hidden="1"/>
    </xf>
    <xf numFmtId="0" fontId="2" fillId="0" borderId="0" xfId="1" applyFill="1" applyProtection="1">
      <protection hidden="1"/>
    </xf>
    <xf numFmtId="0" fontId="17" fillId="11" borderId="0" xfId="1" applyFont="1" applyFill="1" applyBorder="1" applyAlignment="1" applyProtection="1">
      <alignment horizontal="left" vertical="center"/>
      <protection hidden="1"/>
    </xf>
    <xf numFmtId="0" fontId="35" fillId="0" borderId="4" xfId="1" applyNumberFormat="1" applyFont="1" applyFill="1" applyBorder="1" applyAlignment="1" applyProtection="1">
      <alignment horizontal="center" vertical="center" wrapText="1"/>
      <protection hidden="1"/>
    </xf>
    <xf numFmtId="0" fontId="35" fillId="0" borderId="6" xfId="1" applyFont="1" applyFill="1" applyBorder="1" applyAlignment="1" applyProtection="1">
      <alignment vertical="center"/>
      <protection hidden="1"/>
    </xf>
    <xf numFmtId="0" fontId="18" fillId="0" borderId="0" xfId="1" applyFont="1" applyProtection="1">
      <protection hidden="1"/>
    </xf>
    <xf numFmtId="0" fontId="23" fillId="0" borderId="0" xfId="1" applyFont="1" applyProtection="1">
      <protection hidden="1"/>
    </xf>
    <xf numFmtId="0" fontId="24" fillId="0" borderId="0" xfId="1" applyFont="1" applyProtection="1">
      <protection hidden="1"/>
    </xf>
    <xf numFmtId="0" fontId="5" fillId="0" borderId="0" xfId="1" applyFont="1" applyFill="1" applyAlignment="1" applyProtection="1">
      <alignment horizontal="left" indent="1"/>
      <protection hidden="1"/>
    </xf>
    <xf numFmtId="0" fontId="39" fillId="9" borderId="0" xfId="1" applyFont="1" applyFill="1" applyBorder="1" applyAlignment="1" applyProtection="1">
      <protection hidden="1"/>
    </xf>
    <xf numFmtId="0" fontId="32" fillId="9" borderId="0" xfId="1" applyFont="1" applyFill="1" applyBorder="1" applyAlignment="1" applyProtection="1">
      <protection hidden="1"/>
    </xf>
    <xf numFmtId="0" fontId="32" fillId="0" borderId="0" xfId="1" applyFont="1" applyProtection="1">
      <protection hidden="1"/>
    </xf>
    <xf numFmtId="0" fontId="32" fillId="9" borderId="0" xfId="1" applyFont="1" applyFill="1" applyBorder="1" applyAlignment="1" applyProtection="1">
      <alignment horizontal="left" wrapText="1"/>
      <protection hidden="1"/>
    </xf>
    <xf numFmtId="0" fontId="25" fillId="9" borderId="0" xfId="1" applyFont="1" applyFill="1" applyBorder="1" applyAlignment="1" applyProtection="1">
      <alignment wrapText="1"/>
      <protection hidden="1"/>
    </xf>
    <xf numFmtId="0" fontId="32" fillId="0" borderId="0" xfId="1" applyFont="1" applyBorder="1" applyProtection="1">
      <protection hidden="1"/>
    </xf>
    <xf numFmtId="0" fontId="26" fillId="0" borderId="2" xfId="0" applyFont="1" applyFill="1" applyBorder="1" applyAlignment="1" applyProtection="1">
      <alignment horizontal="left"/>
      <protection hidden="1"/>
    </xf>
    <xf numFmtId="0" fontId="28" fillId="0" borderId="2" xfId="0" applyFont="1" applyFill="1" applyBorder="1" applyAlignment="1" applyProtection="1">
      <alignment horizontal="left"/>
      <protection hidden="1"/>
    </xf>
    <xf numFmtId="0" fontId="2" fillId="0" borderId="0" xfId="0" applyFont="1" applyProtection="1">
      <protection hidden="1"/>
    </xf>
    <xf numFmtId="0" fontId="43" fillId="0" borderId="0" xfId="0" applyFont="1" applyAlignment="1" applyProtection="1">
      <alignment horizontal="left"/>
      <protection hidden="1"/>
    </xf>
    <xf numFmtId="0" fontId="26" fillId="0" borderId="0" xfId="0" applyFont="1" applyFill="1" applyBorder="1" applyAlignment="1" applyProtection="1">
      <alignment horizontal="left"/>
      <protection hidden="1"/>
    </xf>
    <xf numFmtId="0" fontId="28" fillId="0" borderId="0" xfId="0" applyFont="1" applyFill="1" applyBorder="1" applyAlignment="1" applyProtection="1">
      <alignment horizontal="left"/>
      <protection hidden="1"/>
    </xf>
    <xf numFmtId="0" fontId="29" fillId="0" borderId="0" xfId="0" quotePrefix="1" applyFont="1" applyFill="1" applyBorder="1" applyProtection="1">
      <protection hidden="1"/>
    </xf>
    <xf numFmtId="0" fontId="2" fillId="0" borderId="0" xfId="0" applyFont="1" applyBorder="1" applyProtection="1">
      <protection hidden="1"/>
    </xf>
    <xf numFmtId="0" fontId="27" fillId="0" borderId="0" xfId="0" quotePrefix="1" applyFont="1" applyFill="1" applyBorder="1" applyProtection="1">
      <protection hidden="1"/>
    </xf>
    <xf numFmtId="0" fontId="27" fillId="0" borderId="0" xfId="0" applyFont="1" applyFill="1" applyBorder="1" applyProtection="1">
      <protection hidden="1"/>
    </xf>
    <xf numFmtId="0" fontId="27" fillId="0" borderId="0" xfId="0" applyFont="1" applyBorder="1" applyAlignment="1" applyProtection="1">
      <alignment vertical="top"/>
      <protection hidden="1"/>
    </xf>
    <xf numFmtId="0" fontId="29" fillId="0" borderId="0" xfId="0" quotePrefix="1" applyFont="1" applyFill="1" applyBorder="1" applyAlignment="1" applyProtection="1">
      <alignment wrapText="1"/>
      <protection hidden="1"/>
    </xf>
    <xf numFmtId="0" fontId="29" fillId="0" borderId="0" xfId="0" quotePrefix="1" applyFont="1" applyFill="1" applyBorder="1" applyAlignment="1" applyProtection="1">
      <alignment horizontal="left" vertical="top" wrapText="1"/>
      <protection hidden="1"/>
    </xf>
    <xf numFmtId="0" fontId="44" fillId="0" borderId="0" xfId="0" applyFont="1" applyAlignment="1" applyProtection="1">
      <alignment horizontal="left" vertical="top"/>
      <protection hidden="1"/>
    </xf>
    <xf numFmtId="0" fontId="10" fillId="11" borderId="0" xfId="0" applyFont="1" applyFill="1" applyBorder="1" applyAlignment="1" applyProtection="1">
      <alignment horizontal="left"/>
      <protection hidden="1"/>
    </xf>
    <xf numFmtId="0" fontId="2" fillId="0" borderId="0" xfId="0" applyNumberFormat="1" applyFont="1" applyFill="1" applyBorder="1" applyAlignment="1" applyProtection="1">
      <protection hidden="1"/>
    </xf>
    <xf numFmtId="0" fontId="10" fillId="11" borderId="0" xfId="0" applyFont="1" applyFill="1" applyBorder="1" applyAlignment="1" applyProtection="1">
      <alignment horizontal="left" vertical="top"/>
      <protection hidden="1"/>
    </xf>
    <xf numFmtId="0" fontId="10" fillId="3" borderId="0" xfId="0" applyFont="1" applyFill="1" applyBorder="1" applyAlignment="1" applyProtection="1">
      <alignment horizontal="left"/>
      <protection hidden="1"/>
    </xf>
    <xf numFmtId="0" fontId="2" fillId="3" borderId="0" xfId="1" applyFont="1" applyFill="1" applyProtection="1">
      <protection hidden="1"/>
    </xf>
    <xf numFmtId="0" fontId="2" fillId="0" borderId="0" xfId="0" applyNumberFormat="1" applyFont="1" applyFill="1" applyBorder="1" applyProtection="1">
      <protection hidden="1"/>
    </xf>
    <xf numFmtId="0" fontId="2" fillId="0" borderId="0" xfId="0" quotePrefix="1" applyNumberFormat="1" applyFont="1" applyFill="1" applyBorder="1" applyProtection="1">
      <protection hidden="1"/>
    </xf>
    <xf numFmtId="0" fontId="2" fillId="11" borderId="0" xfId="0" applyFont="1" applyFill="1" applyBorder="1" applyAlignment="1" applyProtection="1">
      <alignment horizontal="left"/>
      <protection hidden="1"/>
    </xf>
    <xf numFmtId="0" fontId="2" fillId="3" borderId="0" xfId="0" applyFont="1" applyFill="1" applyBorder="1" applyAlignment="1" applyProtection="1">
      <alignment horizontal="left"/>
      <protection hidden="1"/>
    </xf>
    <xf numFmtId="0" fontId="2" fillId="0" borderId="0" xfId="0" quotePrefix="1" applyNumberFormat="1" applyFont="1" applyFill="1" applyBorder="1" applyAlignment="1" applyProtection="1">
      <protection hidden="1"/>
    </xf>
    <xf numFmtId="0" fontId="2" fillId="11" borderId="0" xfId="1" quotePrefix="1" applyNumberFormat="1" applyFont="1" applyFill="1" applyBorder="1" applyProtection="1">
      <protection hidden="1"/>
    </xf>
    <xf numFmtId="0" fontId="10" fillId="11" borderId="0" xfId="1" applyFont="1" applyFill="1" applyAlignment="1" applyProtection="1">
      <protection hidden="1"/>
    </xf>
    <xf numFmtId="0" fontId="2" fillId="11" borderId="0" xfId="1" applyFont="1" applyFill="1" applyAlignment="1" applyProtection="1">
      <protection hidden="1"/>
    </xf>
    <xf numFmtId="0" fontId="35" fillId="0" borderId="4" xfId="1" applyFont="1" applyFill="1" applyBorder="1" applyAlignment="1" applyProtection="1">
      <protection hidden="1"/>
    </xf>
    <xf numFmtId="0" fontId="8" fillId="0" borderId="0" xfId="1" applyFont="1" applyAlignment="1" applyProtection="1">
      <alignment wrapText="1"/>
      <protection hidden="1"/>
    </xf>
    <xf numFmtId="0" fontId="46" fillId="0" borderId="0" xfId="1" applyFont="1" applyFill="1" applyBorder="1" applyAlignment="1" applyProtection="1">
      <alignment horizontal="center" wrapText="1"/>
      <protection hidden="1"/>
    </xf>
    <xf numFmtId="0" fontId="2" fillId="0" borderId="0" xfId="1" applyFont="1" applyAlignment="1" applyProtection="1">
      <alignment wrapText="1"/>
      <protection hidden="1"/>
    </xf>
    <xf numFmtId="3" fontId="10" fillId="11" borderId="0" xfId="1" applyNumberFormat="1" applyFont="1" applyFill="1" applyBorder="1" applyAlignment="1" applyProtection="1">
      <alignment horizontal="left"/>
      <protection hidden="1"/>
    </xf>
    <xf numFmtId="0" fontId="2" fillId="0" borderId="0" xfId="0" applyFont="1" applyFill="1" applyBorder="1" applyProtection="1">
      <protection hidden="1"/>
    </xf>
    <xf numFmtId="0" fontId="2" fillId="3" borderId="0" xfId="0" quotePrefix="1" applyNumberFormat="1" applyFont="1" applyFill="1" applyBorder="1" applyProtection="1">
      <protection hidden="1"/>
    </xf>
    <xf numFmtId="0" fontId="34" fillId="0" borderId="0" xfId="0" applyFont="1" applyProtection="1">
      <protection hidden="1"/>
    </xf>
    <xf numFmtId="0" fontId="12" fillId="0" borderId="0" xfId="2" applyFont="1" applyAlignment="1" applyProtection="1"/>
    <xf numFmtId="0" fontId="36" fillId="0" borderId="0" xfId="1" applyFont="1" applyProtection="1">
      <protection hidden="1"/>
    </xf>
    <xf numFmtId="0" fontId="31" fillId="0" borderId="0" xfId="1" applyFont="1" applyFill="1" applyBorder="1" applyAlignment="1" applyProtection="1">
      <alignment horizontal="center" wrapText="1"/>
      <protection hidden="1"/>
    </xf>
    <xf numFmtId="164" fontId="10" fillId="11" borderId="0" xfId="1" applyNumberFormat="1" applyFont="1" applyFill="1" applyBorder="1" applyAlignment="1" applyProtection="1">
      <alignment horizontal="left"/>
      <protection hidden="1"/>
    </xf>
    <xf numFmtId="166" fontId="2" fillId="0" borderId="0" xfId="1" applyNumberFormat="1" applyFont="1" applyProtection="1">
      <protection hidden="1"/>
    </xf>
    <xf numFmtId="10" fontId="2" fillId="0" borderId="0" xfId="1" applyNumberFormat="1" applyFont="1" applyProtection="1">
      <protection hidden="1"/>
    </xf>
    <xf numFmtId="0" fontId="10" fillId="0" borderId="0" xfId="0" applyFont="1" applyFill="1" applyBorder="1" applyAlignment="1" applyProtection="1">
      <alignment horizontal="left"/>
      <protection hidden="1"/>
    </xf>
    <xf numFmtId="164" fontId="2" fillId="0" borderId="0" xfId="1" applyNumberFormat="1" applyFont="1" applyProtection="1">
      <protection hidden="1"/>
    </xf>
    <xf numFmtId="165" fontId="2" fillId="0" borderId="0" xfId="7" applyNumberFormat="1" applyFont="1" applyProtection="1">
      <protection hidden="1"/>
    </xf>
    <xf numFmtId="167" fontId="2" fillId="0" borderId="0" xfId="1" applyNumberFormat="1" applyFont="1" applyProtection="1">
      <protection hidden="1"/>
    </xf>
    <xf numFmtId="0" fontId="2" fillId="0" borderId="0" xfId="8" applyFont="1" applyProtection="1">
      <protection hidden="1"/>
    </xf>
    <xf numFmtId="0" fontId="2" fillId="0" borderId="0" xfId="8" applyFont="1" applyBorder="1" applyProtection="1">
      <protection hidden="1"/>
    </xf>
    <xf numFmtId="0" fontId="4" fillId="0" borderId="0" xfId="8" applyFont="1" applyAlignment="1" applyProtection="1">
      <alignment horizontal="center"/>
      <protection hidden="1"/>
    </xf>
    <xf numFmtId="0" fontId="5" fillId="0" borderId="0" xfId="8" applyFont="1" applyFill="1" applyProtection="1">
      <protection hidden="1"/>
    </xf>
    <xf numFmtId="0" fontId="2" fillId="0" borderId="0" xfId="8" applyFont="1" applyFill="1" applyProtection="1">
      <protection hidden="1"/>
    </xf>
    <xf numFmtId="0" fontId="2" fillId="0" borderId="4" xfId="8" applyFont="1" applyBorder="1" applyProtection="1">
      <protection hidden="1"/>
    </xf>
    <xf numFmtId="0" fontId="8" fillId="0" borderId="0" xfId="8" applyFont="1" applyProtection="1">
      <protection hidden="1"/>
    </xf>
    <xf numFmtId="0" fontId="8" fillId="0" borderId="0" xfId="8" applyFont="1" applyBorder="1" applyProtection="1">
      <protection hidden="1"/>
    </xf>
    <xf numFmtId="0" fontId="7" fillId="0" borderId="4" xfId="8" applyFont="1" applyFill="1" applyBorder="1" applyAlignment="1" applyProtection="1">
      <protection hidden="1"/>
    </xf>
    <xf numFmtId="0" fontId="35" fillId="0" borderId="4" xfId="8" applyNumberFormat="1" applyFont="1" applyFill="1" applyBorder="1" applyAlignment="1" applyProtection="1">
      <alignment horizontal="center" vertical="center" wrapText="1"/>
      <protection hidden="1"/>
    </xf>
    <xf numFmtId="0" fontId="2" fillId="0" borderId="0" xfId="8" applyFont="1" applyFill="1" applyBorder="1" applyAlignment="1" applyProtection="1">
      <alignment horizontal="center"/>
      <protection hidden="1"/>
    </xf>
    <xf numFmtId="0" fontId="9" fillId="0" borderId="0" xfId="8" applyNumberFormat="1" applyFont="1" applyFill="1" applyBorder="1" applyAlignment="1" applyProtection="1">
      <alignment horizontal="center" wrapText="1"/>
      <protection hidden="1"/>
    </xf>
    <xf numFmtId="0" fontId="10" fillId="0" borderId="0" xfId="8" applyFont="1" applyFill="1" applyBorder="1" applyAlignment="1" applyProtection="1">
      <alignment horizontal="center" wrapText="1"/>
      <protection hidden="1"/>
    </xf>
    <xf numFmtId="3" fontId="10" fillId="11" borderId="0" xfId="8" applyNumberFormat="1" applyFont="1" applyFill="1" applyBorder="1" applyAlignment="1" applyProtection="1">
      <alignment horizontal="left"/>
      <protection hidden="1"/>
    </xf>
    <xf numFmtId="3" fontId="11" fillId="0" borderId="0" xfId="8" applyNumberFormat="1" applyFont="1" applyProtection="1">
      <protection hidden="1"/>
    </xf>
    <xf numFmtId="0" fontId="2" fillId="0" borderId="0" xfId="8" applyFont="1" applyFill="1" applyBorder="1" applyProtection="1">
      <protection hidden="1"/>
    </xf>
    <xf numFmtId="0" fontId="2" fillId="0" borderId="0" xfId="8" applyFont="1" applyBorder="1" applyAlignment="1" applyProtection="1">
      <alignment horizontal="right"/>
      <protection hidden="1"/>
    </xf>
    <xf numFmtId="0" fontId="2" fillId="0" borderId="4" xfId="8" quotePrefix="1" applyNumberFormat="1" applyFont="1" applyFill="1" applyBorder="1" applyProtection="1">
      <protection hidden="1"/>
    </xf>
    <xf numFmtId="0" fontId="2" fillId="0" borderId="4" xfId="8" quotePrefix="1" applyNumberFormat="1" applyFont="1" applyFill="1" applyBorder="1" applyAlignment="1" applyProtection="1">
      <alignment horizontal="center"/>
      <protection hidden="1"/>
    </xf>
    <xf numFmtId="0" fontId="31" fillId="0" borderId="4" xfId="8" quotePrefix="1" applyNumberFormat="1" applyFont="1" applyFill="1" applyBorder="1" applyAlignment="1" applyProtection="1">
      <alignment horizontal="center"/>
      <protection hidden="1"/>
    </xf>
    <xf numFmtId="3" fontId="2" fillId="0" borderId="0" xfId="8" applyNumberFormat="1" applyFont="1" applyBorder="1" applyProtection="1">
      <protection hidden="1"/>
    </xf>
    <xf numFmtId="0" fontId="3" fillId="3" borderId="0" xfId="2" applyFill="1" applyAlignment="1" applyProtection="1">
      <protection hidden="1"/>
    </xf>
    <xf numFmtId="0" fontId="35" fillId="0" borderId="4" xfId="8" applyFont="1" applyFill="1" applyBorder="1" applyAlignment="1" applyProtection="1">
      <protection hidden="1"/>
    </xf>
    <xf numFmtId="164" fontId="10" fillId="11" borderId="0" xfId="8" applyNumberFormat="1" applyFont="1" applyFill="1" applyBorder="1" applyAlignment="1" applyProtection="1">
      <alignment horizontal="left"/>
      <protection hidden="1"/>
    </xf>
    <xf numFmtId="0" fontId="4" fillId="0" borderId="0" xfId="8" applyFont="1" applyFill="1" applyAlignment="1" applyProtection="1">
      <alignment horizontal="center"/>
      <protection hidden="1"/>
    </xf>
    <xf numFmtId="0" fontId="2" fillId="0" borderId="4" xfId="8" applyFont="1" applyFill="1" applyBorder="1" applyProtection="1">
      <protection hidden="1"/>
    </xf>
    <xf numFmtId="0" fontId="35" fillId="0" borderId="0" xfId="8" applyNumberFormat="1" applyFont="1" applyFill="1" applyBorder="1" applyAlignment="1" applyProtection="1">
      <alignment horizontal="center" vertical="center" wrapText="1"/>
      <protection hidden="1"/>
    </xf>
    <xf numFmtId="0" fontId="8" fillId="0" borderId="0" xfId="8" applyFont="1" applyFill="1" applyProtection="1">
      <protection hidden="1"/>
    </xf>
    <xf numFmtId="0" fontId="36" fillId="0" borderId="4" xfId="8" applyFont="1" applyFill="1" applyBorder="1" applyAlignment="1" applyProtection="1">
      <alignment vertical="top"/>
      <protection hidden="1"/>
    </xf>
    <xf numFmtId="0" fontId="35" fillId="0" borderId="4" xfId="0" applyNumberFormat="1" applyFont="1" applyFill="1" applyBorder="1" applyAlignment="1" applyProtection="1">
      <alignment horizontal="center" textRotation="90" wrapText="1"/>
      <protection hidden="1"/>
    </xf>
    <xf numFmtId="0" fontId="35" fillId="0" borderId="5" xfId="0" applyNumberFormat="1" applyFont="1" applyFill="1" applyBorder="1" applyAlignment="1" applyProtection="1">
      <alignment horizontal="center" textRotation="90" wrapText="1"/>
      <protection hidden="1"/>
    </xf>
    <xf numFmtId="0" fontId="35" fillId="0" borderId="4" xfId="8" applyNumberFormat="1" applyFont="1" applyFill="1" applyBorder="1" applyAlignment="1" applyProtection="1">
      <alignment horizontal="center" textRotation="90" wrapText="1"/>
      <protection hidden="1"/>
    </xf>
    <xf numFmtId="0" fontId="31" fillId="0" borderId="0" xfId="8" applyFont="1" applyFill="1" applyBorder="1" applyAlignment="1" applyProtection="1">
      <alignment horizontal="center" wrapText="1"/>
      <protection hidden="1"/>
    </xf>
    <xf numFmtId="3" fontId="2" fillId="0" borderId="0" xfId="8" applyNumberFormat="1" applyFont="1" applyAlignment="1" applyProtection="1">
      <alignment horizontal="right"/>
      <protection hidden="1"/>
    </xf>
    <xf numFmtId="3" fontId="2" fillId="0" borderId="0" xfId="8" applyNumberFormat="1" applyFont="1" applyProtection="1">
      <protection hidden="1"/>
    </xf>
    <xf numFmtId="0" fontId="10" fillId="4" borderId="0" xfId="0" applyFont="1" applyFill="1" applyBorder="1" applyAlignment="1" applyProtection="1">
      <alignment horizontal="left"/>
      <protection hidden="1"/>
    </xf>
    <xf numFmtId="0" fontId="2" fillId="0" borderId="0" xfId="0" quotePrefix="1" applyNumberFormat="1" applyFont="1" applyFill="1" applyBorder="1" applyAlignment="1" applyProtection="1">
      <alignment wrapText="1"/>
      <protection hidden="1"/>
    </xf>
    <xf numFmtId="0" fontId="10" fillId="0" borderId="4" xfId="8" quotePrefix="1" applyNumberFormat="1" applyFont="1" applyFill="1" applyBorder="1" applyAlignment="1" applyProtection="1">
      <alignment horizontal="center"/>
      <protection hidden="1"/>
    </xf>
    <xf numFmtId="0" fontId="8" fillId="0" borderId="4" xfId="1" applyFont="1" applyFill="1" applyBorder="1" applyAlignment="1" applyProtection="1">
      <alignment vertical="top"/>
      <protection hidden="1"/>
    </xf>
    <xf numFmtId="0" fontId="35" fillId="0" borderId="7" xfId="1" applyNumberFormat="1" applyFont="1" applyFill="1" applyBorder="1" applyAlignment="1" applyProtection="1">
      <alignment horizontal="center" textRotation="90" wrapText="1"/>
      <protection hidden="1"/>
    </xf>
    <xf numFmtId="0" fontId="0" fillId="0" borderId="0" xfId="0" applyAlignment="1">
      <alignment horizontal="left"/>
    </xf>
    <xf numFmtId="0" fontId="2" fillId="0" borderId="0" xfId="0" quotePrefix="1" applyFont="1" applyAlignment="1">
      <alignment horizontal="left"/>
    </xf>
    <xf numFmtId="0" fontId="2" fillId="0" borderId="0" xfId="0" applyFont="1"/>
    <xf numFmtId="0" fontId="31" fillId="0" borderId="0" xfId="1" applyFont="1" applyFill="1" applyBorder="1" applyAlignment="1" applyProtection="1">
      <alignment vertical="center"/>
      <protection hidden="1"/>
    </xf>
    <xf numFmtId="0" fontId="31" fillId="0" borderId="0" xfId="0" applyFont="1" applyFill="1" applyBorder="1" applyAlignment="1" applyProtection="1">
      <alignment vertical="center"/>
      <protection hidden="1"/>
    </xf>
    <xf numFmtId="0" fontId="31" fillId="0" borderId="4" xfId="1" applyFont="1" applyFill="1" applyBorder="1" applyAlignment="1" applyProtection="1">
      <alignment vertical="center"/>
      <protection hidden="1"/>
    </xf>
    <xf numFmtId="0" fontId="2" fillId="0" borderId="0" xfId="1" quotePrefix="1" applyFont="1" applyProtection="1">
      <protection hidden="1"/>
    </xf>
    <xf numFmtId="0" fontId="0" fillId="5" borderId="0" xfId="0" applyFill="1"/>
    <xf numFmtId="0" fontId="10" fillId="5" borderId="0" xfId="1" applyFont="1" applyFill="1" applyAlignment="1">
      <alignment horizontal="center" vertical="center"/>
    </xf>
    <xf numFmtId="0" fontId="10" fillId="5" borderId="8" xfId="1" applyFont="1" applyFill="1" applyBorder="1" applyAlignment="1">
      <alignment horizontal="center" vertical="center"/>
    </xf>
    <xf numFmtId="0" fontId="1" fillId="5" borderId="0" xfId="0" applyFont="1" applyFill="1"/>
    <xf numFmtId="0" fontId="29" fillId="0" borderId="0" xfId="0" quotePrefix="1" applyFont="1" applyFill="1" applyBorder="1" applyAlignment="1" applyProtection="1">
      <alignment horizontal="left" wrapText="1"/>
      <protection hidden="1"/>
    </xf>
    <xf numFmtId="0" fontId="51" fillId="0" borderId="0" xfId="0" applyFont="1" applyAlignment="1" applyProtection="1">
      <alignment vertical="center"/>
      <protection hidden="1"/>
    </xf>
    <xf numFmtId="0" fontId="52" fillId="0" borderId="0" xfId="0" applyFont="1" applyAlignment="1" applyProtection="1">
      <alignment vertical="center"/>
      <protection hidden="1"/>
    </xf>
    <xf numFmtId="0" fontId="39" fillId="0" borderId="0" xfId="0" applyFont="1" applyAlignment="1" applyProtection="1">
      <alignment horizontal="left" vertical="center"/>
      <protection hidden="1"/>
    </xf>
    <xf numFmtId="0" fontId="0" fillId="0" borderId="0" xfId="0" applyProtection="1">
      <protection hidden="1"/>
    </xf>
    <xf numFmtId="0" fontId="35" fillId="0" borderId="4" xfId="1" applyNumberFormat="1" applyFont="1" applyFill="1" applyBorder="1" applyAlignment="1" applyProtection="1">
      <alignment horizontal="center" wrapText="1"/>
      <protection hidden="1"/>
    </xf>
    <xf numFmtId="0" fontId="12" fillId="0" borderId="0" xfId="2" applyFont="1" applyAlignment="1" applyProtection="1">
      <protection hidden="1"/>
    </xf>
    <xf numFmtId="0" fontId="2" fillId="0" borderId="0" xfId="0" quotePrefix="1" applyNumberFormat="1" applyFont="1" applyFill="1" applyBorder="1" applyAlignment="1" applyProtection="1">
      <alignment vertical="top"/>
      <protection hidden="1"/>
    </xf>
    <xf numFmtId="0" fontId="39" fillId="0" borderId="0" xfId="0" applyFont="1" applyAlignment="1" applyProtection="1">
      <alignment horizontal="left" vertical="center" wrapText="1"/>
      <protection hidden="1"/>
    </xf>
    <xf numFmtId="0" fontId="26" fillId="0" borderId="0" xfId="0" applyFont="1" applyFill="1" applyBorder="1" applyAlignment="1" applyProtection="1">
      <alignment horizontal="left" vertical="top" wrapText="1"/>
      <protection hidden="1"/>
    </xf>
    <xf numFmtId="0" fontId="10" fillId="11" borderId="0" xfId="0" applyFont="1" applyFill="1" applyAlignment="1" applyProtection="1">
      <alignment horizontal="left"/>
      <protection hidden="1"/>
    </xf>
    <xf numFmtId="0" fontId="29" fillId="0" borderId="0" xfId="0" quotePrefix="1" applyFont="1" applyFill="1" applyBorder="1" applyAlignment="1" applyProtection="1">
      <alignment horizontal="left" wrapText="1"/>
      <protection hidden="1"/>
    </xf>
    <xf numFmtId="0" fontId="27" fillId="0" borderId="0" xfId="0" quotePrefix="1" applyFont="1" applyFill="1" applyBorder="1" applyAlignment="1" applyProtection="1">
      <alignment horizontal="left" wrapText="1"/>
      <protection hidden="1"/>
    </xf>
    <xf numFmtId="0" fontId="33" fillId="0" borderId="0" xfId="0" applyFont="1" applyAlignment="1" applyProtection="1">
      <alignment horizontal="left" vertical="top"/>
      <protection hidden="1"/>
    </xf>
    <xf numFmtId="0" fontId="45" fillId="10" borderId="0" xfId="0" applyFont="1" applyFill="1" applyAlignment="1" applyProtection="1">
      <alignment horizontal="left" vertical="center" wrapText="1"/>
      <protection hidden="1"/>
    </xf>
    <xf numFmtId="0" fontId="10" fillId="11" borderId="0" xfId="0" applyFont="1" applyFill="1" applyBorder="1" applyAlignment="1" applyProtection="1">
      <alignment horizontal="left" vertical="top" wrapText="1"/>
      <protection hidden="1"/>
    </xf>
    <xf numFmtId="0" fontId="10" fillId="11" borderId="0" xfId="1" applyFont="1" applyFill="1" applyAlignment="1" applyProtection="1">
      <alignment horizontal="left"/>
      <protection hidden="1"/>
    </xf>
    <xf numFmtId="0" fontId="10" fillId="11" borderId="0" xfId="1" applyFont="1" applyFill="1" applyAlignment="1" applyProtection="1">
      <alignment horizontal="left" vertical="top" wrapText="1"/>
      <protection hidden="1"/>
    </xf>
    <xf numFmtId="0" fontId="35" fillId="0" borderId="5" xfId="1" applyFont="1" applyFill="1" applyBorder="1" applyAlignment="1" applyProtection="1">
      <alignment horizontal="center" vertical="center"/>
      <protection hidden="1"/>
    </xf>
    <xf numFmtId="0" fontId="35" fillId="0" borderId="0" xfId="1" applyFont="1" applyFill="1" applyBorder="1" applyAlignment="1" applyProtection="1">
      <alignment horizontal="center" vertical="center" wrapText="1"/>
      <protection hidden="1"/>
    </xf>
    <xf numFmtId="0" fontId="35" fillId="0" borderId="4" xfId="1" applyFont="1" applyFill="1" applyBorder="1" applyAlignment="1" applyProtection="1">
      <alignment horizontal="center" vertical="center" wrapText="1"/>
      <protection hidden="1"/>
    </xf>
    <xf numFmtId="0" fontId="48" fillId="0" borderId="3" xfId="1" applyFont="1" applyFill="1" applyBorder="1" applyAlignment="1" applyProtection="1">
      <alignment horizontal="center" wrapText="1"/>
      <protection hidden="1"/>
    </xf>
    <xf numFmtId="0" fontId="48" fillId="0" borderId="4" xfId="1" applyFont="1" applyFill="1" applyBorder="1" applyAlignment="1" applyProtection="1">
      <alignment horizontal="center" wrapText="1"/>
      <protection hidden="1"/>
    </xf>
    <xf numFmtId="0" fontId="47" fillId="0" borderId="5" xfId="1" applyFont="1" applyFill="1" applyBorder="1" applyAlignment="1" applyProtection="1">
      <alignment horizontal="center" vertical="center"/>
      <protection hidden="1"/>
    </xf>
    <xf numFmtId="0" fontId="35" fillId="0" borderId="0" xfId="0" applyFont="1" applyFill="1" applyBorder="1" applyAlignment="1" applyProtection="1">
      <alignment horizontal="center" vertical="center" wrapText="1"/>
      <protection hidden="1"/>
    </xf>
    <xf numFmtId="0" fontId="35" fillId="0" borderId="4" xfId="0" applyFont="1" applyFill="1" applyBorder="1" applyAlignment="1" applyProtection="1">
      <alignment horizontal="center" vertical="center" wrapText="1"/>
      <protection hidden="1"/>
    </xf>
    <xf numFmtId="0" fontId="48" fillId="0" borderId="0" xfId="0" applyFont="1" applyFill="1" applyBorder="1" applyAlignment="1" applyProtection="1">
      <alignment horizontal="center" wrapText="1"/>
      <protection hidden="1"/>
    </xf>
    <xf numFmtId="0" fontId="48" fillId="0" borderId="4" xfId="0" applyFont="1" applyFill="1" applyBorder="1" applyAlignment="1" applyProtection="1">
      <alignment horizontal="center" wrapText="1"/>
      <protection hidden="1"/>
    </xf>
    <xf numFmtId="0" fontId="35" fillId="0" borderId="5" xfId="8" applyFont="1" applyFill="1" applyBorder="1" applyAlignment="1" applyProtection="1">
      <alignment horizontal="center" vertical="center"/>
      <protection hidden="1"/>
    </xf>
    <xf numFmtId="0" fontId="35" fillId="0" borderId="0" xfId="8" applyFont="1" applyFill="1" applyBorder="1" applyAlignment="1" applyProtection="1">
      <alignment horizontal="center" vertical="center" wrapText="1"/>
      <protection hidden="1"/>
    </xf>
    <xf numFmtId="0" fontId="35" fillId="0" borderId="4" xfId="8" applyFont="1" applyFill="1" applyBorder="1" applyAlignment="1" applyProtection="1">
      <alignment horizontal="center" vertical="center" wrapText="1"/>
      <protection hidden="1"/>
    </xf>
    <xf numFmtId="0" fontId="35" fillId="0" borderId="4" xfId="8" applyFont="1" applyFill="1" applyBorder="1" applyAlignment="1" applyProtection="1">
      <alignment horizontal="center" vertical="center"/>
      <protection hidden="1"/>
    </xf>
    <xf numFmtId="0" fontId="35" fillId="0" borderId="5" xfId="8" applyNumberFormat="1" applyFont="1" applyFill="1" applyBorder="1" applyAlignment="1" applyProtection="1">
      <alignment horizontal="center" vertical="center" wrapText="1"/>
      <protection hidden="1"/>
    </xf>
    <xf numFmtId="0" fontId="35" fillId="0" borderId="5" xfId="0" applyNumberFormat="1" applyFont="1" applyFill="1" applyBorder="1" applyAlignment="1" applyProtection="1">
      <alignment horizontal="center" vertical="center" wrapText="1"/>
      <protection hidden="1"/>
    </xf>
    <xf numFmtId="0" fontId="35" fillId="0" borderId="3" xfId="0" applyFont="1" applyFill="1" applyBorder="1" applyAlignment="1" applyProtection="1">
      <alignment horizontal="center" vertical="center" wrapText="1"/>
      <protection hidden="1"/>
    </xf>
    <xf numFmtId="0" fontId="35" fillId="0" borderId="5" xfId="1" applyNumberFormat="1" applyFont="1" applyFill="1" applyBorder="1" applyAlignment="1" applyProtection="1">
      <alignment horizontal="center" vertical="center" wrapText="1"/>
      <protection hidden="1"/>
    </xf>
    <xf numFmtId="0" fontId="37" fillId="0" borderId="0" xfId="2" applyFont="1" applyFill="1" applyBorder="1" applyAlignment="1" applyProtection="1">
      <alignment horizontal="left" vertical="center" wrapText="1"/>
      <protection hidden="1"/>
    </xf>
    <xf numFmtId="0" fontId="37" fillId="0" borderId="4" xfId="2" applyFont="1" applyFill="1" applyBorder="1" applyAlignment="1" applyProtection="1">
      <alignment horizontal="left" vertical="center" wrapText="1"/>
      <protection hidden="1"/>
    </xf>
    <xf numFmtId="0" fontId="48" fillId="0" borderId="5" xfId="0" applyFont="1" applyFill="1" applyBorder="1" applyAlignment="1" applyProtection="1">
      <alignment horizontal="center" vertical="center"/>
      <protection hidden="1"/>
    </xf>
    <xf numFmtId="0" fontId="10" fillId="0" borderId="1" xfId="1" applyFont="1" applyBorder="1" applyAlignment="1">
      <alignment horizontal="center"/>
    </xf>
  </cellXfs>
  <cellStyles count="9">
    <cellStyle name="Hyperlink" xfId="2" builtinId="8"/>
    <cellStyle name="Hyperlink 2" xfId="6" xr:uid="{00000000-0005-0000-0000-000001000000}"/>
    <cellStyle name="Normal" xfId="0" builtinId="0"/>
    <cellStyle name="Normal 10 19" xfId="5" xr:uid="{00000000-0005-0000-0000-000003000000}"/>
    <cellStyle name="Normal 2" xfId="1" xr:uid="{00000000-0005-0000-0000-000004000000}"/>
    <cellStyle name="Normal 3" xfId="3" xr:uid="{00000000-0005-0000-0000-000005000000}"/>
    <cellStyle name="Normal 3 2" xfId="4" xr:uid="{00000000-0005-0000-0000-000006000000}"/>
    <cellStyle name="Normal 3 3" xfId="8" xr:uid="{00000000-0005-0000-0000-000007000000}"/>
    <cellStyle name="Percent" xfId="7" builtinId="5"/>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7030A0"/>
      <color rgb="FFFED98E"/>
      <color rgb="FFFE9929"/>
      <color rgb="FFF5EBFF"/>
      <color rgb="FFEAD6FE"/>
      <color rgb="FF993404"/>
      <color rgb="FFFCE4D6"/>
      <color rgb="FFFFFFD4"/>
      <color rgb="FFD95F0E"/>
      <color rgb="FFFF7A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Drop" dropStyle="combo" dx="14" fmlaLink="'Lookup for interactive - Supp'!$B$3" fmlaRange="'Lookup for interactive - Supp'!$B$70:$B$98" noThreeD="1" sel="1" val="0"/>
</file>

<file path=xl/drawings/_rels/drawing1.xml.rels><?xml version="1.0" encoding="UTF-8" standalone="yes"?>
<Relationships xmlns="http://schemas.openxmlformats.org/package/2006/relationships"><Relationship Id="rId8" Type="http://schemas.openxmlformats.org/officeDocument/2006/relationships/hyperlink" Target="#'Rates by HB - Suppression'!A1"/><Relationship Id="rId3" Type="http://schemas.openxmlformats.org/officeDocument/2006/relationships/hyperlink" Target="#'Data source &amp; notes'!A1"/><Relationship Id="rId7" Type="http://schemas.openxmlformats.org/officeDocument/2006/relationships/hyperlink" Target="#'Rates by year'!A1"/><Relationship Id="rId2" Type="http://schemas.openxmlformats.org/officeDocument/2006/relationships/hyperlink" Target="#'Rates by LA - Suppression'!A1"/><Relationship Id="rId1" Type="http://schemas.openxmlformats.org/officeDocument/2006/relationships/hyperlink" Target="https://icc.gig.cymru/gwasanaethau-a-thimau/gwasanaeth-gwybodaeth-a-chofrestr-anomaleddau-cynhenid-cymru-caris/" TargetMode="External"/><Relationship Id="rId6" Type="http://schemas.openxmlformats.org/officeDocument/2006/relationships/hyperlink" Target="#'Cases by LA - 2nd suppressi'!A1"/><Relationship Id="rId5" Type="http://schemas.openxmlformats.org/officeDocument/2006/relationships/hyperlink" Target="#'Cases by HB - 2nd suppressi'!A1"/><Relationship Id="rId10" Type="http://schemas.openxmlformats.org/officeDocument/2006/relationships/image" Target="../media/image1.jpg"/><Relationship Id="rId4" Type="http://schemas.openxmlformats.org/officeDocument/2006/relationships/hyperlink" Target="#'Cases by year'!A1"/><Relationship Id="rId9" Type="http://schemas.openxmlformats.org/officeDocument/2006/relationships/hyperlink" Target="#'Trends by area - Suppressed'!A1"/></Relationships>
</file>

<file path=xl/drawings/_rels/drawing2.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hyperlink" Target="#Contents!A1"/></Relationships>
</file>

<file path=xl/drawings/_rels/drawing3.xml.rels><?xml version="1.0" encoding="UTF-8" standalone="yes"?>
<Relationships xmlns="http://schemas.openxmlformats.org/package/2006/relationships"><Relationship Id="rId2" Type="http://schemas.openxmlformats.org/officeDocument/2006/relationships/hyperlink" Target="#Contents!A1"/><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2" Type="http://schemas.openxmlformats.org/officeDocument/2006/relationships/hyperlink" Target="#Contents!A1"/><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2" Type="http://schemas.openxmlformats.org/officeDocument/2006/relationships/hyperlink" Target="#Contents!A1"/><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2" Type="http://schemas.openxmlformats.org/officeDocument/2006/relationships/hyperlink" Target="#Contents!A1"/><Relationship Id="rId1" Type="http://schemas.openxmlformats.org/officeDocument/2006/relationships/image" Target="../media/image1.jpg"/></Relationships>
</file>

<file path=xl/drawings/_rels/drawing7.xml.rels><?xml version="1.0" encoding="UTF-8" standalone="yes"?>
<Relationships xmlns="http://schemas.openxmlformats.org/package/2006/relationships"><Relationship Id="rId2" Type="http://schemas.openxmlformats.org/officeDocument/2006/relationships/hyperlink" Target="#Contents!A1"/><Relationship Id="rId1" Type="http://schemas.openxmlformats.org/officeDocument/2006/relationships/image" Target="../media/image3.jpg"/></Relationships>
</file>

<file path=xl/drawings/_rels/drawing8.xml.rels><?xml version="1.0" encoding="UTF-8" standalone="yes"?>
<Relationships xmlns="http://schemas.openxmlformats.org/package/2006/relationships"><Relationship Id="rId2" Type="http://schemas.openxmlformats.org/officeDocument/2006/relationships/hyperlink" Target="#Contents!A1"/><Relationship Id="rId1" Type="http://schemas.openxmlformats.org/officeDocument/2006/relationships/image" Target="../media/image4.jpeg"/></Relationships>
</file>

<file path=xl/drawings/_rels/drawing9.xml.rels><?xml version="1.0" encoding="UTF-8" standalone="yes"?>
<Relationships xmlns="http://schemas.openxmlformats.org/package/2006/relationships"><Relationship Id="rId3" Type="http://schemas.openxmlformats.org/officeDocument/2006/relationships/hyperlink" Target="#Contents!A1"/><Relationship Id="rId2" Type="http://schemas.openxmlformats.org/officeDocument/2006/relationships/image" Target="../media/image1.jpg"/><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10</xdr:col>
      <xdr:colOff>43603</xdr:colOff>
      <xdr:row>18</xdr:row>
      <xdr:rowOff>134453</xdr:rowOff>
    </xdr:from>
    <xdr:to>
      <xdr:col>12</xdr:col>
      <xdr:colOff>893445</xdr:colOff>
      <xdr:row>22</xdr:row>
      <xdr:rowOff>39053</xdr:rowOff>
    </xdr:to>
    <xdr:sp macro="" textlink="">
      <xdr:nvSpPr>
        <xdr:cNvPr id="2" name="Rounded Rectangle 1">
          <a:hlinkClick xmlns:r="http://schemas.openxmlformats.org/officeDocument/2006/relationships" r:id="rId1" tooltip="Dychwelyd i wefan CARIS"/>
          <a:extLst>
            <a:ext uri="{FF2B5EF4-FFF2-40B4-BE49-F238E27FC236}">
              <a16:creationId xmlns:a16="http://schemas.microsoft.com/office/drawing/2014/main" id="{00000000-0008-0000-0000-000002000000}"/>
            </a:ext>
          </a:extLst>
        </xdr:cNvPr>
        <xdr:cNvSpPr/>
      </xdr:nvSpPr>
      <xdr:spPr>
        <a:xfrm>
          <a:off x="4853728" y="3287228"/>
          <a:ext cx="1878542" cy="590400"/>
        </a:xfrm>
        <a:prstGeom prst="roundRect">
          <a:avLst/>
        </a:prstGeom>
        <a:solidFill>
          <a:sysClr val="window" lastClr="FFFFFF"/>
        </a:solidFill>
        <a:ln>
          <a:solidFill>
            <a:srgbClr val="7030A0"/>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en-GB" sz="1800" b="0">
              <a:solidFill>
                <a:srgbClr val="7030A0"/>
              </a:solidFill>
              <a:latin typeface="Arial" pitchFamily="34" charset="0"/>
              <a:ea typeface="+mn-ea"/>
              <a:cs typeface="Arial" pitchFamily="34" charset="0"/>
              <a:sym typeface="Wingdings"/>
            </a:rPr>
            <a:t> </a:t>
          </a:r>
        </a:p>
        <a:p>
          <a:pPr eaLnBrk="1" fontAlgn="auto" latinLnBrk="0" hangingPunct="1"/>
          <a:r>
            <a:rPr lang="cy-GB" sz="1100">
              <a:solidFill>
                <a:srgbClr val="7030A0"/>
              </a:solidFill>
              <a:latin typeface="Arial" pitchFamily="34" charset="0"/>
              <a:ea typeface="+mn-ea"/>
              <a:cs typeface="Arial" pitchFamily="34" charset="0"/>
            </a:rPr>
            <a:t>Dychwelyd i wefan CARIS</a:t>
          </a:r>
          <a:endParaRPr lang="en-GB" sz="1100" b="0">
            <a:solidFill>
              <a:srgbClr val="7030A0"/>
            </a:solidFill>
            <a:latin typeface="Arial" pitchFamily="34" charset="0"/>
            <a:ea typeface="+mn-ea"/>
            <a:cs typeface="Arial" pitchFamily="34" charset="0"/>
          </a:endParaRPr>
        </a:p>
      </xdr:txBody>
    </xdr:sp>
    <xdr:clientData/>
  </xdr:twoCellAnchor>
  <xdr:twoCellAnchor>
    <xdr:from>
      <xdr:col>13</xdr:col>
      <xdr:colOff>28204</xdr:colOff>
      <xdr:row>14</xdr:row>
      <xdr:rowOff>76386</xdr:rowOff>
    </xdr:from>
    <xdr:to>
      <xdr:col>14</xdr:col>
      <xdr:colOff>523279</xdr:colOff>
      <xdr:row>17</xdr:row>
      <xdr:rowOff>152586</xdr:rowOff>
    </xdr:to>
    <xdr:sp macro="" textlink="">
      <xdr:nvSpPr>
        <xdr:cNvPr id="3" name="Rounded Rectangle 2">
          <a:hlinkClick xmlns:r="http://schemas.openxmlformats.org/officeDocument/2006/relationships" r:id="rId2" tooltip="Cyfraddau fesul ardal breswyl awdurdod lleol"/>
          <a:extLst>
            <a:ext uri="{FF2B5EF4-FFF2-40B4-BE49-F238E27FC236}">
              <a16:creationId xmlns:a16="http://schemas.microsoft.com/office/drawing/2014/main" id="{00000000-0008-0000-0000-000003000000}"/>
            </a:ext>
          </a:extLst>
        </xdr:cNvPr>
        <xdr:cNvSpPr/>
      </xdr:nvSpPr>
      <xdr:spPr>
        <a:xfrm>
          <a:off x="6829054" y="2543361"/>
          <a:ext cx="1800000" cy="590550"/>
        </a:xfrm>
        <a:prstGeom prst="roundRect">
          <a:avLst/>
        </a:prstGeom>
        <a:solidFill>
          <a:srgbClr val="F5EBFF"/>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eaLnBrk="1" fontAlgn="auto" latinLnBrk="0" hangingPunct="1"/>
          <a:r>
            <a:rPr lang="cy-GB" sz="1100">
              <a:solidFill>
                <a:srgbClr val="7030A0"/>
              </a:solidFill>
              <a:latin typeface="Arial" pitchFamily="34" charset="0"/>
              <a:ea typeface="+mn-ea"/>
              <a:cs typeface="Arial" pitchFamily="34" charset="0"/>
            </a:rPr>
            <a:t>Cyfraddau fesul ardal breswyl awdurdod lleol</a:t>
          </a:r>
          <a:endParaRPr lang="en-GB" sz="1100" b="0">
            <a:solidFill>
              <a:srgbClr val="7030A0"/>
            </a:solidFill>
            <a:latin typeface="Arial" pitchFamily="34" charset="0"/>
            <a:ea typeface="+mn-ea"/>
            <a:cs typeface="Arial" pitchFamily="34" charset="0"/>
          </a:endParaRPr>
        </a:p>
      </xdr:txBody>
    </xdr:sp>
    <xdr:clientData/>
  </xdr:twoCellAnchor>
  <xdr:twoCellAnchor>
    <xdr:from>
      <xdr:col>13</xdr:col>
      <xdr:colOff>49490</xdr:colOff>
      <xdr:row>18</xdr:row>
      <xdr:rowOff>123276</xdr:rowOff>
    </xdr:from>
    <xdr:to>
      <xdr:col>14</xdr:col>
      <xdr:colOff>544565</xdr:colOff>
      <xdr:row>22</xdr:row>
      <xdr:rowOff>28026</xdr:rowOff>
    </xdr:to>
    <xdr:sp macro="" textlink="">
      <xdr:nvSpPr>
        <xdr:cNvPr id="4" name="Rounded Rectangle 3">
          <a:hlinkClick xmlns:r="http://schemas.openxmlformats.org/officeDocument/2006/relationships" r:id="rId3" tooltip="Nodiadau a chodau ICD"/>
          <a:extLst>
            <a:ext uri="{FF2B5EF4-FFF2-40B4-BE49-F238E27FC236}">
              <a16:creationId xmlns:a16="http://schemas.microsoft.com/office/drawing/2014/main" id="{00000000-0008-0000-0000-000004000000}"/>
            </a:ext>
          </a:extLst>
        </xdr:cNvPr>
        <xdr:cNvSpPr/>
      </xdr:nvSpPr>
      <xdr:spPr>
        <a:xfrm>
          <a:off x="6850340" y="3276051"/>
          <a:ext cx="1800000" cy="590550"/>
        </a:xfrm>
        <a:prstGeom prst="roundRect">
          <a:avLst/>
        </a:prstGeom>
        <a:solidFill>
          <a:sysClr val="window" lastClr="FFFFFF"/>
        </a:solidFill>
        <a:ln>
          <a:solidFill>
            <a:srgbClr val="7030A0"/>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en-GB" sz="1400" b="0">
              <a:solidFill>
                <a:srgbClr val="7030A0"/>
              </a:solidFill>
              <a:latin typeface="Arial" pitchFamily="34" charset="0"/>
              <a:ea typeface="+mn-ea"/>
              <a:cs typeface="Arial" pitchFamily="34" charset="0"/>
              <a:sym typeface="Wingdings"/>
            </a:rPr>
            <a:t></a:t>
          </a:r>
          <a:endParaRPr lang="en-GB" sz="1400" b="0">
            <a:solidFill>
              <a:srgbClr val="7030A0"/>
            </a:solidFill>
            <a:latin typeface="Arial" pitchFamily="34" charset="0"/>
            <a:ea typeface="+mn-ea"/>
            <a:cs typeface="Arial" pitchFamily="34" charset="0"/>
          </a:endParaRPr>
        </a:p>
        <a:p>
          <a:pPr eaLnBrk="1" fontAlgn="auto" latinLnBrk="0" hangingPunct="1"/>
          <a:r>
            <a:rPr lang="cy-GB" sz="1100">
              <a:solidFill>
                <a:srgbClr val="7030A0"/>
              </a:solidFill>
              <a:latin typeface="Arial" pitchFamily="34" charset="0"/>
              <a:ea typeface="+mn-ea"/>
              <a:cs typeface="Arial" pitchFamily="34" charset="0"/>
            </a:rPr>
            <a:t>Nodiadau a chodau ICD</a:t>
          </a:r>
          <a:endParaRPr lang="en-GB" sz="1100" b="0">
            <a:solidFill>
              <a:srgbClr val="7030A0"/>
            </a:solidFill>
            <a:latin typeface="Arial" pitchFamily="34" charset="0"/>
            <a:ea typeface="+mn-ea"/>
            <a:cs typeface="Arial" pitchFamily="34" charset="0"/>
          </a:endParaRPr>
        </a:p>
      </xdr:txBody>
    </xdr:sp>
    <xdr:clientData/>
  </xdr:twoCellAnchor>
  <xdr:twoCellAnchor>
    <xdr:from>
      <xdr:col>6</xdr:col>
      <xdr:colOff>148738</xdr:colOff>
      <xdr:row>10</xdr:row>
      <xdr:rowOff>23812</xdr:rowOff>
    </xdr:from>
    <xdr:to>
      <xdr:col>9</xdr:col>
      <xdr:colOff>405688</xdr:colOff>
      <xdr:row>13</xdr:row>
      <xdr:rowOff>100012</xdr:rowOff>
    </xdr:to>
    <xdr:sp macro="" textlink="">
      <xdr:nvSpPr>
        <xdr:cNvPr id="5" name="Rounded Rectangle 4">
          <a:hlinkClick xmlns:r="http://schemas.openxmlformats.org/officeDocument/2006/relationships" r:id="rId4" tooltip="Achosion fesul blwyddyn"/>
          <a:extLst>
            <a:ext uri="{FF2B5EF4-FFF2-40B4-BE49-F238E27FC236}">
              <a16:creationId xmlns:a16="http://schemas.microsoft.com/office/drawing/2014/main" id="{00000000-0008-0000-0000-000005000000}"/>
            </a:ext>
          </a:extLst>
        </xdr:cNvPr>
        <xdr:cNvSpPr/>
      </xdr:nvSpPr>
      <xdr:spPr>
        <a:xfrm>
          <a:off x="2901463" y="1804987"/>
          <a:ext cx="1800000" cy="590550"/>
        </a:xfrm>
        <a:prstGeom prst="roundRect">
          <a:avLst/>
        </a:prstGeom>
        <a:solidFill>
          <a:srgbClr val="F5EBFF"/>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eaLnBrk="1" fontAlgn="auto" latinLnBrk="0" hangingPunct="1"/>
          <a:r>
            <a:rPr lang="cy-GB" sz="1100" b="0">
              <a:solidFill>
                <a:srgbClr val="7030A0"/>
              </a:solidFill>
              <a:latin typeface="Arial" pitchFamily="34" charset="0"/>
              <a:ea typeface="+mn-ea"/>
              <a:cs typeface="Arial" pitchFamily="34" charset="0"/>
            </a:rPr>
            <a:t>Achosion fesul blwyddyn</a:t>
          </a:r>
          <a:endParaRPr lang="en-GB" sz="1100" b="0">
            <a:solidFill>
              <a:srgbClr val="7030A0"/>
            </a:solidFill>
            <a:latin typeface="Arial" pitchFamily="34" charset="0"/>
            <a:ea typeface="+mn-ea"/>
            <a:cs typeface="Arial" pitchFamily="34" charset="0"/>
          </a:endParaRPr>
        </a:p>
      </xdr:txBody>
    </xdr:sp>
    <xdr:clientData/>
  </xdr:twoCellAnchor>
  <xdr:twoCellAnchor>
    <xdr:from>
      <xdr:col>10</xdr:col>
      <xdr:colOff>56784</xdr:colOff>
      <xdr:row>10</xdr:row>
      <xdr:rowOff>23810</xdr:rowOff>
    </xdr:from>
    <xdr:to>
      <xdr:col>12</xdr:col>
      <xdr:colOff>829550</xdr:colOff>
      <xdr:row>13</xdr:row>
      <xdr:rowOff>100010</xdr:rowOff>
    </xdr:to>
    <xdr:sp macro="" textlink="">
      <xdr:nvSpPr>
        <xdr:cNvPr id="6" name="Rounded Rectangle 5">
          <a:hlinkClick xmlns:r="http://schemas.openxmlformats.org/officeDocument/2006/relationships" r:id="rId5" tooltip="Achosion fesul ardal breswyl bwrdd iechyd"/>
          <a:extLst>
            <a:ext uri="{FF2B5EF4-FFF2-40B4-BE49-F238E27FC236}">
              <a16:creationId xmlns:a16="http://schemas.microsoft.com/office/drawing/2014/main" id="{00000000-0008-0000-0000-000006000000}"/>
            </a:ext>
          </a:extLst>
        </xdr:cNvPr>
        <xdr:cNvSpPr/>
      </xdr:nvSpPr>
      <xdr:spPr>
        <a:xfrm>
          <a:off x="4866909" y="1804985"/>
          <a:ext cx="1801466" cy="590550"/>
        </a:xfrm>
        <a:prstGeom prst="roundRect">
          <a:avLst/>
        </a:prstGeom>
        <a:solidFill>
          <a:srgbClr val="F5EBFF"/>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eaLnBrk="1" fontAlgn="auto" latinLnBrk="0" hangingPunct="1"/>
          <a:r>
            <a:rPr lang="cy-GB" sz="1100">
              <a:solidFill>
                <a:srgbClr val="7030A0"/>
              </a:solidFill>
              <a:latin typeface="Arial" pitchFamily="34" charset="0"/>
              <a:ea typeface="+mn-ea"/>
              <a:cs typeface="Arial" pitchFamily="34" charset="0"/>
            </a:rPr>
            <a:t>Achosion fesul ardal breswyl bwrdd iechyd</a:t>
          </a:r>
          <a:endParaRPr lang="en-GB" sz="1100" b="0">
            <a:solidFill>
              <a:srgbClr val="7030A0"/>
            </a:solidFill>
            <a:latin typeface="Arial" pitchFamily="34" charset="0"/>
            <a:ea typeface="+mn-ea"/>
            <a:cs typeface="Arial" pitchFamily="34" charset="0"/>
          </a:endParaRPr>
        </a:p>
      </xdr:txBody>
    </xdr:sp>
    <xdr:clientData/>
  </xdr:twoCellAnchor>
  <xdr:twoCellAnchor>
    <xdr:from>
      <xdr:col>13</xdr:col>
      <xdr:colOff>33704</xdr:colOff>
      <xdr:row>10</xdr:row>
      <xdr:rowOff>19048</xdr:rowOff>
    </xdr:from>
    <xdr:to>
      <xdr:col>14</xdr:col>
      <xdr:colOff>530245</xdr:colOff>
      <xdr:row>13</xdr:row>
      <xdr:rowOff>95248</xdr:rowOff>
    </xdr:to>
    <xdr:sp macro="" textlink="">
      <xdr:nvSpPr>
        <xdr:cNvPr id="7" name="Rounded Rectangle 6">
          <a:hlinkClick xmlns:r="http://schemas.openxmlformats.org/officeDocument/2006/relationships" r:id="rId6" tooltip="Achosion fesul ardal breswyl awdurdod lleol"/>
          <a:extLst>
            <a:ext uri="{FF2B5EF4-FFF2-40B4-BE49-F238E27FC236}">
              <a16:creationId xmlns:a16="http://schemas.microsoft.com/office/drawing/2014/main" id="{00000000-0008-0000-0000-000007000000}"/>
            </a:ext>
          </a:extLst>
        </xdr:cNvPr>
        <xdr:cNvSpPr/>
      </xdr:nvSpPr>
      <xdr:spPr>
        <a:xfrm>
          <a:off x="6834554" y="1800223"/>
          <a:ext cx="1801466" cy="590550"/>
        </a:xfrm>
        <a:prstGeom prst="roundRect">
          <a:avLst/>
        </a:prstGeom>
        <a:solidFill>
          <a:srgbClr val="F5EBFF"/>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eaLnBrk="1" fontAlgn="auto" latinLnBrk="0" hangingPunct="1"/>
          <a:r>
            <a:rPr lang="cy-GB" sz="1100">
              <a:solidFill>
                <a:srgbClr val="7030A0"/>
              </a:solidFill>
              <a:latin typeface="Arial" pitchFamily="34" charset="0"/>
              <a:ea typeface="+mn-ea"/>
              <a:cs typeface="Arial" pitchFamily="34" charset="0"/>
            </a:rPr>
            <a:t>Achosion fesul ardal breswyl awdurdod lleol</a:t>
          </a:r>
          <a:endParaRPr lang="en-GB" sz="1100" b="0">
            <a:solidFill>
              <a:srgbClr val="7030A0"/>
            </a:solidFill>
            <a:latin typeface="Arial" pitchFamily="34" charset="0"/>
            <a:ea typeface="+mn-ea"/>
            <a:cs typeface="Arial" pitchFamily="34" charset="0"/>
          </a:endParaRPr>
        </a:p>
      </xdr:txBody>
    </xdr:sp>
    <xdr:clientData/>
  </xdr:twoCellAnchor>
  <xdr:twoCellAnchor>
    <xdr:from>
      <xdr:col>6</xdr:col>
      <xdr:colOff>147821</xdr:colOff>
      <xdr:row>14</xdr:row>
      <xdr:rowOff>76199</xdr:rowOff>
    </xdr:from>
    <xdr:to>
      <xdr:col>9</xdr:col>
      <xdr:colOff>404771</xdr:colOff>
      <xdr:row>17</xdr:row>
      <xdr:rowOff>152399</xdr:rowOff>
    </xdr:to>
    <xdr:sp macro="" textlink="">
      <xdr:nvSpPr>
        <xdr:cNvPr id="8" name="Rounded Rectangle 7">
          <a:hlinkClick xmlns:r="http://schemas.openxmlformats.org/officeDocument/2006/relationships" r:id="rId7" tooltip="Cyfraddau fesul blwyddyn"/>
          <a:extLst>
            <a:ext uri="{FF2B5EF4-FFF2-40B4-BE49-F238E27FC236}">
              <a16:creationId xmlns:a16="http://schemas.microsoft.com/office/drawing/2014/main" id="{00000000-0008-0000-0000-000008000000}"/>
            </a:ext>
          </a:extLst>
        </xdr:cNvPr>
        <xdr:cNvSpPr/>
      </xdr:nvSpPr>
      <xdr:spPr>
        <a:xfrm>
          <a:off x="2900546" y="2543174"/>
          <a:ext cx="1800000" cy="590550"/>
        </a:xfrm>
        <a:prstGeom prst="roundRect">
          <a:avLst/>
        </a:prstGeom>
        <a:solidFill>
          <a:srgbClr val="F5EBFF"/>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eaLnBrk="1" fontAlgn="auto" latinLnBrk="0" hangingPunct="1"/>
          <a:r>
            <a:rPr lang="cy-GB" sz="1100" b="0">
              <a:solidFill>
                <a:srgbClr val="7030A0"/>
              </a:solidFill>
              <a:latin typeface="Arial" pitchFamily="34" charset="0"/>
              <a:ea typeface="+mn-ea"/>
              <a:cs typeface="Arial" pitchFamily="34" charset="0"/>
            </a:rPr>
            <a:t>Cyfraddau fesul blwyddyn</a:t>
          </a:r>
          <a:endParaRPr lang="en-GB" sz="1100" b="0">
            <a:solidFill>
              <a:srgbClr val="7030A0"/>
            </a:solidFill>
            <a:latin typeface="Arial" pitchFamily="34" charset="0"/>
            <a:ea typeface="+mn-ea"/>
            <a:cs typeface="Arial" pitchFamily="34" charset="0"/>
          </a:endParaRPr>
        </a:p>
      </xdr:txBody>
    </xdr:sp>
    <xdr:clientData/>
  </xdr:twoCellAnchor>
  <xdr:twoCellAnchor>
    <xdr:from>
      <xdr:col>10</xdr:col>
      <xdr:colOff>65941</xdr:colOff>
      <xdr:row>14</xdr:row>
      <xdr:rowOff>76567</xdr:rowOff>
    </xdr:from>
    <xdr:to>
      <xdr:col>12</xdr:col>
      <xdr:colOff>837241</xdr:colOff>
      <xdr:row>17</xdr:row>
      <xdr:rowOff>152767</xdr:rowOff>
    </xdr:to>
    <xdr:sp macro="" textlink="">
      <xdr:nvSpPr>
        <xdr:cNvPr id="9" name="Rounded Rectangle 8">
          <a:hlinkClick xmlns:r="http://schemas.openxmlformats.org/officeDocument/2006/relationships" r:id="rId8" tooltip="Cyfraddau fesul ardal breswyl bwrdd iechyd"/>
          <a:extLst>
            <a:ext uri="{FF2B5EF4-FFF2-40B4-BE49-F238E27FC236}">
              <a16:creationId xmlns:a16="http://schemas.microsoft.com/office/drawing/2014/main" id="{00000000-0008-0000-0000-000009000000}"/>
            </a:ext>
          </a:extLst>
        </xdr:cNvPr>
        <xdr:cNvSpPr/>
      </xdr:nvSpPr>
      <xdr:spPr>
        <a:xfrm>
          <a:off x="4876066" y="2543542"/>
          <a:ext cx="1800000" cy="590550"/>
        </a:xfrm>
        <a:prstGeom prst="roundRect">
          <a:avLst/>
        </a:prstGeom>
        <a:solidFill>
          <a:srgbClr val="F5EBFF"/>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eaLnBrk="1" fontAlgn="auto" latinLnBrk="0" hangingPunct="1"/>
          <a:r>
            <a:rPr lang="cy-GB" sz="1100" i="0">
              <a:solidFill>
                <a:srgbClr val="7030A0"/>
              </a:solidFill>
              <a:latin typeface="Arial" pitchFamily="34" charset="0"/>
              <a:ea typeface="+mn-ea"/>
              <a:cs typeface="Arial" pitchFamily="34" charset="0"/>
            </a:rPr>
            <a:t>Cyfraddau fesul ardal breswyl bwrdd iechyd</a:t>
          </a:r>
          <a:endParaRPr lang="en-GB" sz="1100" b="0" i="0">
            <a:solidFill>
              <a:srgbClr val="7030A0"/>
            </a:solidFill>
            <a:latin typeface="Arial" pitchFamily="34" charset="0"/>
            <a:ea typeface="+mn-ea"/>
            <a:cs typeface="Arial" pitchFamily="34" charset="0"/>
          </a:endParaRPr>
        </a:p>
      </xdr:txBody>
    </xdr:sp>
    <xdr:clientData/>
  </xdr:twoCellAnchor>
  <xdr:twoCellAnchor>
    <xdr:from>
      <xdr:col>6</xdr:col>
      <xdr:colOff>152399</xdr:colOff>
      <xdr:row>18</xdr:row>
      <xdr:rowOff>138114</xdr:rowOff>
    </xdr:from>
    <xdr:to>
      <xdr:col>9</xdr:col>
      <xdr:colOff>409349</xdr:colOff>
      <xdr:row>22</xdr:row>
      <xdr:rowOff>42864</xdr:rowOff>
    </xdr:to>
    <xdr:sp macro="" textlink="">
      <xdr:nvSpPr>
        <xdr:cNvPr id="10" name="Rounded Rectangle 9">
          <a:hlinkClick xmlns:r="http://schemas.openxmlformats.org/officeDocument/2006/relationships" r:id="rId9" tooltip="Tueddau fesul ardal breswyl"/>
          <a:extLst>
            <a:ext uri="{FF2B5EF4-FFF2-40B4-BE49-F238E27FC236}">
              <a16:creationId xmlns:a16="http://schemas.microsoft.com/office/drawing/2014/main" id="{00000000-0008-0000-0000-00000A000000}"/>
            </a:ext>
          </a:extLst>
        </xdr:cNvPr>
        <xdr:cNvSpPr/>
      </xdr:nvSpPr>
      <xdr:spPr>
        <a:xfrm>
          <a:off x="2905124" y="3290889"/>
          <a:ext cx="1800000" cy="590550"/>
        </a:xfrm>
        <a:prstGeom prst="roundRect">
          <a:avLst/>
        </a:prstGeom>
        <a:solidFill>
          <a:srgbClr val="F5EBFF"/>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eaLnBrk="1" fontAlgn="auto" latinLnBrk="0" hangingPunct="1"/>
          <a:r>
            <a:rPr lang="cy-GB" sz="1100">
              <a:solidFill>
                <a:srgbClr val="7030A0"/>
              </a:solidFill>
              <a:latin typeface="Arial" pitchFamily="34" charset="0"/>
              <a:ea typeface="+mn-ea"/>
              <a:cs typeface="Arial" pitchFamily="34" charset="0"/>
            </a:rPr>
            <a:t>Tueddau fesul ardal breswyl</a:t>
          </a:r>
          <a:endParaRPr lang="en-GB" sz="1100" b="0">
            <a:solidFill>
              <a:srgbClr val="7030A0"/>
            </a:solidFill>
            <a:latin typeface="Arial" pitchFamily="34" charset="0"/>
            <a:ea typeface="+mn-ea"/>
            <a:cs typeface="Arial" pitchFamily="34" charset="0"/>
          </a:endParaRPr>
        </a:p>
      </xdr:txBody>
    </xdr:sp>
    <xdr:clientData/>
  </xdr:twoCellAnchor>
  <xdr:twoCellAnchor editAs="oneCell">
    <xdr:from>
      <xdr:col>0</xdr:col>
      <xdr:colOff>0</xdr:colOff>
      <xdr:row>0</xdr:row>
      <xdr:rowOff>0</xdr:rowOff>
    </xdr:from>
    <xdr:to>
      <xdr:col>17</xdr:col>
      <xdr:colOff>482227</xdr:colOff>
      <xdr:row>7</xdr:row>
      <xdr:rowOff>95250</xdr:rowOff>
    </xdr:to>
    <xdr:pic>
      <xdr:nvPicPr>
        <xdr:cNvPr id="12" name="Picture 11">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a:off x="0" y="0"/>
          <a:ext cx="10416802" cy="1085850"/>
        </a:xfrm>
        <a:prstGeom prst="rect">
          <a:avLst/>
        </a:prstGeom>
      </xdr:spPr>
    </xdr:pic>
    <xdr:clientData/>
  </xdr:twoCellAnchor>
  <xdr:twoCellAnchor>
    <xdr:from>
      <xdr:col>0</xdr:col>
      <xdr:colOff>83820</xdr:colOff>
      <xdr:row>23</xdr:row>
      <xdr:rowOff>15240</xdr:rowOff>
    </xdr:from>
    <xdr:to>
      <xdr:col>14</xdr:col>
      <xdr:colOff>487680</xdr:colOff>
      <xdr:row>28</xdr:row>
      <xdr:rowOff>160020</xdr:rowOff>
    </xdr:to>
    <xdr:sp macro="" textlink="">
      <xdr:nvSpPr>
        <xdr:cNvPr id="13" name="TextBox 12">
          <a:extLst>
            <a:ext uri="{FF2B5EF4-FFF2-40B4-BE49-F238E27FC236}">
              <a16:creationId xmlns:a16="http://schemas.microsoft.com/office/drawing/2014/main" id="{00000000-0008-0000-0000-00000D000000}"/>
            </a:ext>
          </a:extLst>
        </xdr:cNvPr>
        <xdr:cNvSpPr txBox="1"/>
      </xdr:nvSpPr>
      <xdr:spPr>
        <a:xfrm>
          <a:off x="83820" y="4099560"/>
          <a:ext cx="8702040" cy="10210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cy-GB" sz="1000" b="1">
              <a:solidFill>
                <a:schemeClr val="dk1"/>
              </a:solidFill>
              <a:effectLst/>
              <a:latin typeface="Arial" panose="020B0604020202020204" pitchFamily="34" charset="0"/>
              <a:ea typeface="+mn-ea"/>
              <a:cs typeface="Arial" panose="020B0604020202020204" pitchFamily="34" charset="0"/>
            </a:rPr>
            <a:t>Noder:</a:t>
          </a:r>
          <a:endParaRPr lang="en-GB" sz="1000">
            <a:solidFill>
              <a:schemeClr val="dk1"/>
            </a:solidFill>
            <a:effectLst/>
            <a:latin typeface="Arial" panose="020B0604020202020204" pitchFamily="34" charset="0"/>
            <a:ea typeface="+mn-ea"/>
            <a:cs typeface="Arial" panose="020B0604020202020204" pitchFamily="34" charset="0"/>
          </a:endParaRPr>
        </a:p>
        <a:p>
          <a:r>
            <a:rPr lang="cy-GB" sz="1000" b="1">
              <a:solidFill>
                <a:schemeClr val="dk1"/>
              </a:solidFill>
              <a:effectLst/>
              <a:latin typeface="Arial" panose="020B0604020202020204" pitchFamily="34" charset="0"/>
              <a:ea typeface="+mn-ea"/>
              <a:cs typeface="Arial" panose="020B0604020202020204" pitchFamily="34" charset="0"/>
            </a:rPr>
            <a:t>Mae data 2020 yn rhagarweiniol iawn a dylid eu trin yn ofalus. </a:t>
          </a:r>
          <a:endParaRPr lang="en-GB" sz="1000">
            <a:solidFill>
              <a:schemeClr val="dk1"/>
            </a:solidFill>
            <a:effectLst/>
            <a:latin typeface="Arial" panose="020B0604020202020204" pitchFamily="34" charset="0"/>
            <a:ea typeface="+mn-ea"/>
            <a:cs typeface="Arial" panose="020B0604020202020204" pitchFamily="34" charset="0"/>
          </a:endParaRPr>
        </a:p>
        <a:p>
          <a:r>
            <a:rPr lang="cy-GB" sz="1000">
              <a:solidFill>
                <a:schemeClr val="dk1"/>
              </a:solidFill>
              <a:effectLst/>
              <a:latin typeface="Arial" panose="020B0604020202020204" pitchFamily="34" charset="0"/>
              <a:ea typeface="+mn-ea"/>
              <a:cs typeface="Arial" panose="020B0604020202020204" pitchFamily="34" charset="0"/>
            </a:rPr>
            <a:t>Mae Covid wedi effeithio ar y gwaith cofrestru oherwydd adleoli staff yn ystod 2020.  Amcangyfrifir bod data 2019 tua </a:t>
          </a:r>
          <a:r>
            <a:rPr lang="cy-GB" sz="1000" b="1">
              <a:solidFill>
                <a:schemeClr val="dk1"/>
              </a:solidFill>
              <a:effectLst/>
              <a:latin typeface="Arial" panose="020B0604020202020204" pitchFamily="34" charset="0"/>
              <a:ea typeface="+mn-ea"/>
              <a:cs typeface="Arial" panose="020B0604020202020204" pitchFamily="34" charset="0"/>
            </a:rPr>
            <a:t>80%</a:t>
          </a:r>
          <a:r>
            <a:rPr lang="cy-GB" sz="1000">
              <a:solidFill>
                <a:schemeClr val="dk1"/>
              </a:solidFill>
              <a:effectLst/>
              <a:latin typeface="Arial" panose="020B0604020202020204" pitchFamily="34" charset="0"/>
              <a:ea typeface="+mn-ea"/>
              <a:cs typeface="Arial" panose="020B0604020202020204" pitchFamily="34" charset="0"/>
            </a:rPr>
            <a:t> yn gyflawn o'u cymharu â blynyddoedd blaenorol.  Fodd bynnag, mae data 2020 yn llawer llai cyflawn (tua </a:t>
          </a:r>
          <a:r>
            <a:rPr lang="cy-GB" sz="1000" b="1">
              <a:solidFill>
                <a:schemeClr val="dk1"/>
              </a:solidFill>
              <a:effectLst/>
              <a:latin typeface="Arial" panose="020B0604020202020204" pitchFamily="34" charset="0"/>
              <a:ea typeface="+mn-ea"/>
              <a:cs typeface="Arial" panose="020B0604020202020204" pitchFamily="34" charset="0"/>
            </a:rPr>
            <a:t>50%</a:t>
          </a:r>
          <a:r>
            <a:rPr lang="cy-GB" sz="1000">
              <a:solidFill>
                <a:schemeClr val="dk1"/>
              </a:solidFill>
              <a:effectLst/>
              <a:latin typeface="Arial" panose="020B0604020202020204" pitchFamily="34" charset="0"/>
              <a:ea typeface="+mn-ea"/>
              <a:cs typeface="Arial" panose="020B0604020202020204" pitchFamily="34" charset="0"/>
            </a:rPr>
            <a:t>) adeg y dadansoddiad. </a:t>
          </a:r>
          <a:endParaRPr lang="en-GB" sz="1000">
            <a:solidFill>
              <a:schemeClr val="dk1"/>
            </a:solidFill>
            <a:effectLst/>
            <a:latin typeface="Arial" panose="020B0604020202020204" pitchFamily="34" charset="0"/>
            <a:ea typeface="+mn-ea"/>
            <a:cs typeface="Arial" panose="020B0604020202020204" pitchFamily="34" charset="0"/>
          </a:endParaRPr>
        </a:p>
        <a:p>
          <a:r>
            <a:rPr lang="cy-GB" sz="1000">
              <a:solidFill>
                <a:schemeClr val="dk1"/>
              </a:solidFill>
              <a:effectLst/>
              <a:latin typeface="Arial" panose="020B0604020202020204" pitchFamily="34" charset="0"/>
              <a:ea typeface="+mn-ea"/>
              <a:cs typeface="Arial" panose="020B0604020202020204" pitchFamily="34" charset="0"/>
            </a:rPr>
            <a:t>Mae hyn yn amrywio yn ôl cyflwr, gan fod gwaith wedi'i flaenoriaethu yn 2021 yn bragmataidd yn y drefn a nodwyd ym mhennod Q ICD10.  Proseswyd yr holl ddata a dderbyniwyd ar gyfer codau ICD10 Q00-Q39 a Q90-99 ond ni broseswyd data o Q40-Q89 oherwydd cyfyngiadau amser. </a:t>
          </a:r>
          <a:endParaRPr lang="en-GB" sz="1000">
            <a:solidFill>
              <a:schemeClr val="dk1"/>
            </a:solidFill>
            <a:effectLst/>
            <a:latin typeface="Arial" panose="020B0604020202020204" pitchFamily="34" charset="0"/>
            <a:ea typeface="+mn-ea"/>
            <a:cs typeface="Arial" panose="020B0604020202020204" pitchFamily="34" charset="0"/>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1704975</xdr:colOff>
      <xdr:row>2</xdr:row>
      <xdr:rowOff>123824</xdr:rowOff>
    </xdr:from>
    <xdr:to>
      <xdr:col>0</xdr:col>
      <xdr:colOff>5029200</xdr:colOff>
      <xdr:row>12</xdr:row>
      <xdr:rowOff>114299</xdr:rowOff>
    </xdr:to>
    <xdr:sp macro="" textlink="">
      <xdr:nvSpPr>
        <xdr:cNvPr id="2" name="TextBox 1">
          <a:extLst>
            <a:ext uri="{FF2B5EF4-FFF2-40B4-BE49-F238E27FC236}">
              <a16:creationId xmlns:a16="http://schemas.microsoft.com/office/drawing/2014/main" id="{00000000-0008-0000-0B00-000002000000}"/>
            </a:ext>
          </a:extLst>
        </xdr:cNvPr>
        <xdr:cNvSpPr txBox="1"/>
      </xdr:nvSpPr>
      <xdr:spPr>
        <a:xfrm>
          <a:off x="1704975" y="504824"/>
          <a:ext cx="3324225" cy="1895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u="sng"/>
            <a:t>Note for QC</a:t>
          </a:r>
        </a:p>
        <a:p>
          <a:endParaRPr lang="en-GB" sz="1100" b="1" u="sng"/>
        </a:p>
        <a:p>
          <a:r>
            <a:rPr lang="en-GB" sz="1100" b="0" u="none"/>
            <a:t>Secondary</a:t>
          </a:r>
          <a:r>
            <a:rPr lang="en-GB" sz="1100" b="0" u="none" baseline="0"/>
            <a:t> suppression takes place where a cell has been suppressed throught the 1st supression. The next lowest number is supressed. If the there are multiples of the next lowest number then one is chosen at random to be suppressed.</a:t>
          </a:r>
        </a:p>
        <a:p>
          <a:endParaRPr lang="en-GB" sz="1100" b="0" u="none" baseline="0"/>
        </a:p>
        <a:p>
          <a:r>
            <a:rPr lang="en-GB" sz="1100" b="0" u="none" baseline="0"/>
            <a:t>The cells which have been outlined are those which have been secondary suppressed.</a:t>
          </a:r>
        </a:p>
        <a:p>
          <a:endParaRPr lang="en-GB" sz="1100" b="0" u="none" baseline="0"/>
        </a:p>
        <a:p>
          <a:endParaRPr lang="en-GB" sz="1100" b="0" u="none"/>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314325</xdr:colOff>
      <xdr:row>1</xdr:row>
      <xdr:rowOff>114300</xdr:rowOff>
    </xdr:from>
    <xdr:to>
      <xdr:col>7</xdr:col>
      <xdr:colOff>295275</xdr:colOff>
      <xdr:row>7</xdr:row>
      <xdr:rowOff>114300</xdr:rowOff>
    </xdr:to>
    <xdr:sp macro="" textlink="">
      <xdr:nvSpPr>
        <xdr:cNvPr id="2" name="Rectangle 34">
          <a:extLst>
            <a:ext uri="{FF2B5EF4-FFF2-40B4-BE49-F238E27FC236}">
              <a16:creationId xmlns:a16="http://schemas.microsoft.com/office/drawing/2014/main" id="{00000000-0008-0000-0100-000002000000}"/>
            </a:ext>
          </a:extLst>
        </xdr:cNvPr>
        <xdr:cNvSpPr>
          <a:spLocks noChangeArrowheads="1"/>
        </xdr:cNvSpPr>
      </xdr:nvSpPr>
      <xdr:spPr bwMode="auto">
        <a:xfrm>
          <a:off x="7334250" y="200025"/>
          <a:ext cx="914400" cy="990600"/>
        </a:xfrm>
        <a:prstGeom prst="rect">
          <a:avLst/>
        </a:prstGeom>
        <a:solidFill>
          <a:srgbClr val="FFFFFF"/>
        </a:solidFill>
        <a:ln w="9525">
          <a:noFill/>
          <a:miter lim="800000"/>
          <a:headEnd/>
          <a:tailEnd/>
        </a:ln>
      </xdr:spPr>
    </xdr:sp>
    <xdr:clientData/>
  </xdr:twoCellAnchor>
  <xdr:twoCellAnchor>
    <xdr:from>
      <xdr:col>6</xdr:col>
      <xdr:colOff>581025</xdr:colOff>
      <xdr:row>7</xdr:row>
      <xdr:rowOff>123825</xdr:rowOff>
    </xdr:from>
    <xdr:to>
      <xdr:col>9</xdr:col>
      <xdr:colOff>560070</xdr:colOff>
      <xdr:row>9</xdr:row>
      <xdr:rowOff>171450</xdr:rowOff>
    </xdr:to>
    <xdr:grpSp>
      <xdr:nvGrpSpPr>
        <xdr:cNvPr id="3" name="Group 2">
          <a:extLst>
            <a:ext uri="{FF2B5EF4-FFF2-40B4-BE49-F238E27FC236}">
              <a16:creationId xmlns:a16="http://schemas.microsoft.com/office/drawing/2014/main" id="{00000000-0008-0000-0100-000003000000}"/>
            </a:ext>
          </a:extLst>
        </xdr:cNvPr>
        <xdr:cNvGrpSpPr/>
      </xdr:nvGrpSpPr>
      <xdr:grpSpPr>
        <a:xfrm>
          <a:off x="7600950" y="1200150"/>
          <a:ext cx="2131695" cy="400050"/>
          <a:chOff x="7362826" y="1257300"/>
          <a:chExt cx="1790700" cy="400050"/>
        </a:xfrm>
        <a:solidFill>
          <a:srgbClr val="FCE4D6"/>
        </a:solidFill>
      </xdr:grpSpPr>
      <xdr:sp macro="" textlink="">
        <xdr:nvSpPr>
          <xdr:cNvPr id="4" name="Rounded Rectangle 3">
            <a:hlinkClick xmlns:r="http://schemas.openxmlformats.org/officeDocument/2006/relationships" r:id="rId1" tooltip="Dychwelyd i’r Cynnwys"/>
            <a:extLst>
              <a:ext uri="{FF2B5EF4-FFF2-40B4-BE49-F238E27FC236}">
                <a16:creationId xmlns:a16="http://schemas.microsoft.com/office/drawing/2014/main" id="{00000000-0008-0000-0100-000004000000}"/>
              </a:ext>
            </a:extLst>
          </xdr:cNvPr>
          <xdr:cNvSpPr/>
        </xdr:nvSpPr>
        <xdr:spPr>
          <a:xfrm>
            <a:off x="7362826" y="1257300"/>
            <a:ext cx="1790700" cy="400050"/>
          </a:xfrm>
          <a:prstGeom prst="roundRect">
            <a:avLst/>
          </a:prstGeom>
          <a:solidFill>
            <a:srgbClr val="F5EBFF"/>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tIns="3600" bIns="72000"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en-GB" sz="1800" b="0">
                <a:solidFill>
                  <a:srgbClr val="7030A0"/>
                </a:solidFill>
                <a:latin typeface="Arial" pitchFamily="34" charset="0"/>
                <a:ea typeface="+mn-ea"/>
                <a:cs typeface="Arial" pitchFamily="34" charset="0"/>
                <a:sym typeface="Wingdings"/>
              </a:rPr>
              <a:t> </a:t>
            </a:r>
            <a:r>
              <a:rPr lang="cy-GB" sz="1100">
                <a:solidFill>
                  <a:srgbClr val="7030A0"/>
                </a:solidFill>
                <a:latin typeface="Arial" pitchFamily="34" charset="0"/>
                <a:ea typeface="+mn-ea"/>
                <a:cs typeface="Arial" pitchFamily="34" charset="0"/>
              </a:rPr>
              <a:t>Dychwelyd i’r Cynnwys</a:t>
            </a:r>
            <a:endParaRPr lang="en-GB" sz="1100" b="0">
              <a:solidFill>
                <a:srgbClr val="7030A0"/>
              </a:solidFill>
              <a:latin typeface="Arial" pitchFamily="34" charset="0"/>
              <a:cs typeface="Arial" pitchFamily="34" charset="0"/>
            </a:endParaRPr>
          </a:p>
        </xdr:txBody>
      </xdr:sp>
      <xdr:sp macro="" textlink="">
        <xdr:nvSpPr>
          <xdr:cNvPr id="5" name="Rounded Rectangle 4">
            <a:hlinkClick xmlns:r="http://schemas.openxmlformats.org/officeDocument/2006/relationships" r:id="rId1" tooltip="Return to contents"/>
            <a:extLst>
              <a:ext uri="{FF2B5EF4-FFF2-40B4-BE49-F238E27FC236}">
                <a16:creationId xmlns:a16="http://schemas.microsoft.com/office/drawing/2014/main" id="{00000000-0008-0000-0100-000005000000}"/>
              </a:ext>
            </a:extLst>
          </xdr:cNvPr>
          <xdr:cNvSpPr/>
        </xdr:nvSpPr>
        <xdr:spPr>
          <a:xfrm>
            <a:off x="7400926" y="1333500"/>
            <a:ext cx="285750" cy="304800"/>
          </a:xfrm>
          <a:prstGeom prst="roundRect">
            <a:avLst/>
          </a:prstGeom>
          <a:solidFill>
            <a:srgbClr val="F5EBFF"/>
          </a:solid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3600" rIns="36000" bIns="72000"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en-GB" sz="1800" b="0">
                <a:solidFill>
                  <a:srgbClr val="7030A0"/>
                </a:solidFill>
                <a:latin typeface="Arial" pitchFamily="34" charset="0"/>
                <a:ea typeface="+mn-ea"/>
                <a:cs typeface="Arial" pitchFamily="34" charset="0"/>
                <a:sym typeface="Wingdings"/>
              </a:rPr>
              <a:t></a:t>
            </a:r>
            <a:r>
              <a:rPr lang="en-GB" sz="1800" b="0">
                <a:solidFill>
                  <a:srgbClr val="993404"/>
                </a:solidFill>
                <a:latin typeface="Arial" pitchFamily="34" charset="0"/>
                <a:ea typeface="+mn-ea"/>
                <a:cs typeface="Arial" pitchFamily="34" charset="0"/>
                <a:sym typeface="Wingdings"/>
              </a:rPr>
              <a:t> </a:t>
            </a:r>
            <a:endParaRPr lang="en-GB" sz="1100" b="1">
              <a:solidFill>
                <a:srgbClr val="993404"/>
              </a:solidFill>
              <a:latin typeface="Arial" pitchFamily="34" charset="0"/>
              <a:cs typeface="Arial" pitchFamily="34" charset="0"/>
            </a:endParaRPr>
          </a:p>
        </xdr:txBody>
      </xdr:sp>
    </xdr:grpSp>
    <xdr:clientData/>
  </xdr:twoCellAnchor>
  <xdr:twoCellAnchor editAs="oneCell">
    <xdr:from>
      <xdr:col>0</xdr:col>
      <xdr:colOff>0</xdr:colOff>
      <xdr:row>0</xdr:row>
      <xdr:rowOff>0</xdr:rowOff>
    </xdr:from>
    <xdr:to>
      <xdr:col>11</xdr:col>
      <xdr:colOff>25027</xdr:colOff>
      <xdr:row>7</xdr:row>
      <xdr:rowOff>9525</xdr:rowOff>
    </xdr:to>
    <xdr:pic>
      <xdr:nvPicPr>
        <xdr:cNvPr id="6" name="Picture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0"/>
          <a:ext cx="10416802" cy="10858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13</xdr:col>
      <xdr:colOff>958477</xdr:colOff>
      <xdr:row>7</xdr:row>
      <xdr:rowOff>9525</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0416802" cy="1085850"/>
        </a:xfrm>
        <a:prstGeom prst="rect">
          <a:avLst/>
        </a:prstGeom>
      </xdr:spPr>
    </xdr:pic>
    <xdr:clientData/>
  </xdr:twoCellAnchor>
  <xdr:twoCellAnchor>
    <xdr:from>
      <xdr:col>0</xdr:col>
      <xdr:colOff>60960</xdr:colOff>
      <xdr:row>9</xdr:row>
      <xdr:rowOff>38100</xdr:rowOff>
    </xdr:from>
    <xdr:to>
      <xdr:col>11</xdr:col>
      <xdr:colOff>381000</xdr:colOff>
      <xdr:row>15</xdr:row>
      <xdr:rowOff>60960</xdr:rowOff>
    </xdr:to>
    <xdr:sp macro="" textlink="">
      <xdr:nvSpPr>
        <xdr:cNvPr id="6" name="TextBox 5">
          <a:extLst>
            <a:ext uri="{FF2B5EF4-FFF2-40B4-BE49-F238E27FC236}">
              <a16:creationId xmlns:a16="http://schemas.microsoft.com/office/drawing/2014/main" id="{00000000-0008-0000-0200-000006000000}"/>
            </a:ext>
          </a:extLst>
        </xdr:cNvPr>
        <xdr:cNvSpPr txBox="1"/>
      </xdr:nvSpPr>
      <xdr:spPr>
        <a:xfrm>
          <a:off x="60960" y="1531620"/>
          <a:ext cx="8702040" cy="1028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cy-GB" sz="1000" b="1">
              <a:solidFill>
                <a:schemeClr val="dk1"/>
              </a:solidFill>
              <a:effectLst/>
              <a:latin typeface="Arial" panose="020B0604020202020204" pitchFamily="34" charset="0"/>
              <a:ea typeface="+mn-ea"/>
              <a:cs typeface="Arial" panose="020B0604020202020204" pitchFamily="34" charset="0"/>
            </a:rPr>
            <a:t>Noder:</a:t>
          </a:r>
          <a:endParaRPr lang="en-GB" sz="1000">
            <a:solidFill>
              <a:schemeClr val="dk1"/>
            </a:solidFill>
            <a:effectLst/>
            <a:latin typeface="Arial" panose="020B0604020202020204" pitchFamily="34" charset="0"/>
            <a:ea typeface="+mn-ea"/>
            <a:cs typeface="Arial" panose="020B0604020202020204" pitchFamily="34" charset="0"/>
          </a:endParaRPr>
        </a:p>
        <a:p>
          <a:r>
            <a:rPr lang="cy-GB" sz="1000" b="1">
              <a:solidFill>
                <a:schemeClr val="dk1"/>
              </a:solidFill>
              <a:effectLst/>
              <a:latin typeface="Arial" panose="020B0604020202020204" pitchFamily="34" charset="0"/>
              <a:ea typeface="+mn-ea"/>
              <a:cs typeface="Arial" panose="020B0604020202020204" pitchFamily="34" charset="0"/>
            </a:rPr>
            <a:t>Mae data 2020 yn rhagarweiniol iawn a dylid eu trin yn ofalus. </a:t>
          </a:r>
          <a:endParaRPr lang="en-GB" sz="1000">
            <a:solidFill>
              <a:schemeClr val="dk1"/>
            </a:solidFill>
            <a:effectLst/>
            <a:latin typeface="Arial" panose="020B0604020202020204" pitchFamily="34" charset="0"/>
            <a:ea typeface="+mn-ea"/>
            <a:cs typeface="Arial" panose="020B0604020202020204" pitchFamily="34" charset="0"/>
          </a:endParaRPr>
        </a:p>
        <a:p>
          <a:r>
            <a:rPr lang="cy-GB" sz="1000">
              <a:solidFill>
                <a:schemeClr val="dk1"/>
              </a:solidFill>
              <a:effectLst/>
              <a:latin typeface="Arial" panose="020B0604020202020204" pitchFamily="34" charset="0"/>
              <a:ea typeface="+mn-ea"/>
              <a:cs typeface="Arial" panose="020B0604020202020204" pitchFamily="34" charset="0"/>
            </a:rPr>
            <a:t>Mae Covid wedi effeithio ar y gwaith cofrestru oherwydd adleoli staff yn ystod 2020.  Amcangyfrifir bod data 2019 tua </a:t>
          </a:r>
          <a:r>
            <a:rPr lang="cy-GB" sz="1000" b="1">
              <a:solidFill>
                <a:schemeClr val="dk1"/>
              </a:solidFill>
              <a:effectLst/>
              <a:latin typeface="Arial" panose="020B0604020202020204" pitchFamily="34" charset="0"/>
              <a:ea typeface="+mn-ea"/>
              <a:cs typeface="Arial" panose="020B0604020202020204" pitchFamily="34" charset="0"/>
            </a:rPr>
            <a:t>80%</a:t>
          </a:r>
          <a:r>
            <a:rPr lang="cy-GB" sz="1000">
              <a:solidFill>
                <a:schemeClr val="dk1"/>
              </a:solidFill>
              <a:effectLst/>
              <a:latin typeface="Arial" panose="020B0604020202020204" pitchFamily="34" charset="0"/>
              <a:ea typeface="+mn-ea"/>
              <a:cs typeface="Arial" panose="020B0604020202020204" pitchFamily="34" charset="0"/>
            </a:rPr>
            <a:t> yn gyflawn o'u cymharu â blynyddoedd blaenorol.  Fodd bynnag, mae data 2020 yn llawer llai cyflawn (tua </a:t>
          </a:r>
          <a:r>
            <a:rPr lang="cy-GB" sz="1000" b="1">
              <a:solidFill>
                <a:schemeClr val="dk1"/>
              </a:solidFill>
              <a:effectLst/>
              <a:latin typeface="Arial" panose="020B0604020202020204" pitchFamily="34" charset="0"/>
              <a:ea typeface="+mn-ea"/>
              <a:cs typeface="Arial" panose="020B0604020202020204" pitchFamily="34" charset="0"/>
            </a:rPr>
            <a:t>50%</a:t>
          </a:r>
          <a:r>
            <a:rPr lang="cy-GB" sz="1000">
              <a:solidFill>
                <a:schemeClr val="dk1"/>
              </a:solidFill>
              <a:effectLst/>
              <a:latin typeface="Arial" panose="020B0604020202020204" pitchFamily="34" charset="0"/>
              <a:ea typeface="+mn-ea"/>
              <a:cs typeface="Arial" panose="020B0604020202020204" pitchFamily="34" charset="0"/>
            </a:rPr>
            <a:t>) adeg y dadansoddiad. </a:t>
          </a:r>
          <a:endParaRPr lang="en-GB" sz="1000">
            <a:solidFill>
              <a:schemeClr val="dk1"/>
            </a:solidFill>
            <a:effectLst/>
            <a:latin typeface="Arial" panose="020B0604020202020204" pitchFamily="34" charset="0"/>
            <a:ea typeface="+mn-ea"/>
            <a:cs typeface="Arial" panose="020B0604020202020204" pitchFamily="34" charset="0"/>
          </a:endParaRPr>
        </a:p>
        <a:p>
          <a:r>
            <a:rPr lang="cy-GB" sz="1000">
              <a:solidFill>
                <a:schemeClr val="dk1"/>
              </a:solidFill>
              <a:effectLst/>
              <a:latin typeface="Arial" panose="020B0604020202020204" pitchFamily="34" charset="0"/>
              <a:ea typeface="+mn-ea"/>
              <a:cs typeface="Arial" panose="020B0604020202020204" pitchFamily="34" charset="0"/>
            </a:rPr>
            <a:t>Mae hyn yn amrywio yn ôl cyflwr, gan fod gwaith wedi'i flaenoriaethu yn 2021 yn bragmataidd yn y drefn a nodwyd ym mhennod Q ICD10.  Proseswyd yr holl ddata a dderbyniwyd ar gyfer codau ICD10 Q00-Q39 a Q90-99 ond ni broseswyd data o Q40-Q89 oherwydd cyfyngiadau amser. </a:t>
          </a:r>
          <a:endParaRPr lang="en-GB" sz="1000">
            <a:solidFill>
              <a:schemeClr val="dk1"/>
            </a:solidFill>
            <a:effectLst/>
            <a:latin typeface="Arial" panose="020B0604020202020204" pitchFamily="34" charset="0"/>
            <a:ea typeface="+mn-ea"/>
            <a:cs typeface="Arial" panose="020B0604020202020204" pitchFamily="34" charset="0"/>
          </a:endParaRPr>
        </a:p>
      </xdr:txBody>
    </xdr:sp>
    <xdr:clientData/>
  </xdr:twoCellAnchor>
  <xdr:twoCellAnchor>
    <xdr:from>
      <xdr:col>11</xdr:col>
      <xdr:colOff>28575</xdr:colOff>
      <xdr:row>7</xdr:row>
      <xdr:rowOff>123825</xdr:rowOff>
    </xdr:from>
    <xdr:to>
      <xdr:col>13</xdr:col>
      <xdr:colOff>826770</xdr:colOff>
      <xdr:row>9</xdr:row>
      <xdr:rowOff>114300</xdr:rowOff>
    </xdr:to>
    <xdr:grpSp>
      <xdr:nvGrpSpPr>
        <xdr:cNvPr id="3" name="Group 2">
          <a:extLst>
            <a:ext uri="{FF2B5EF4-FFF2-40B4-BE49-F238E27FC236}">
              <a16:creationId xmlns:a16="http://schemas.microsoft.com/office/drawing/2014/main" id="{00000000-0008-0000-0200-000003000000}"/>
            </a:ext>
          </a:extLst>
        </xdr:cNvPr>
        <xdr:cNvGrpSpPr/>
      </xdr:nvGrpSpPr>
      <xdr:grpSpPr>
        <a:xfrm>
          <a:off x="8153400" y="1200150"/>
          <a:ext cx="2131695" cy="400050"/>
          <a:chOff x="7362826" y="1257300"/>
          <a:chExt cx="1790700" cy="400050"/>
        </a:xfrm>
        <a:solidFill>
          <a:srgbClr val="FCE4D6"/>
        </a:solidFill>
      </xdr:grpSpPr>
      <xdr:sp macro="" textlink="">
        <xdr:nvSpPr>
          <xdr:cNvPr id="4" name="Rounded Rectangle 3">
            <a:hlinkClick xmlns:r="http://schemas.openxmlformats.org/officeDocument/2006/relationships" r:id="rId2" tooltip="Dychwelyd i’r Cynnwys"/>
            <a:extLst>
              <a:ext uri="{FF2B5EF4-FFF2-40B4-BE49-F238E27FC236}">
                <a16:creationId xmlns:a16="http://schemas.microsoft.com/office/drawing/2014/main" id="{00000000-0008-0000-0200-000004000000}"/>
              </a:ext>
            </a:extLst>
          </xdr:cNvPr>
          <xdr:cNvSpPr/>
        </xdr:nvSpPr>
        <xdr:spPr>
          <a:xfrm>
            <a:off x="7362826" y="1257300"/>
            <a:ext cx="1790700" cy="400050"/>
          </a:xfrm>
          <a:prstGeom prst="roundRect">
            <a:avLst/>
          </a:prstGeom>
          <a:solidFill>
            <a:srgbClr val="F5EBFF"/>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tIns="3600" bIns="72000"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en-GB" sz="1800" b="0">
                <a:solidFill>
                  <a:srgbClr val="7030A0"/>
                </a:solidFill>
                <a:latin typeface="Arial" pitchFamily="34" charset="0"/>
                <a:ea typeface="+mn-ea"/>
                <a:cs typeface="Arial" pitchFamily="34" charset="0"/>
                <a:sym typeface="Wingdings"/>
              </a:rPr>
              <a:t> </a:t>
            </a:r>
            <a:r>
              <a:rPr lang="cy-GB" sz="1100">
                <a:solidFill>
                  <a:srgbClr val="7030A0"/>
                </a:solidFill>
                <a:latin typeface="Arial" pitchFamily="34" charset="0"/>
                <a:ea typeface="+mn-ea"/>
                <a:cs typeface="Arial" pitchFamily="34" charset="0"/>
              </a:rPr>
              <a:t>Dychwelyd i’r Cynnwys</a:t>
            </a:r>
            <a:endParaRPr lang="en-GB" sz="1100" b="0">
              <a:solidFill>
                <a:srgbClr val="7030A0"/>
              </a:solidFill>
              <a:latin typeface="Arial" pitchFamily="34" charset="0"/>
              <a:cs typeface="Arial" pitchFamily="34" charset="0"/>
            </a:endParaRPr>
          </a:p>
        </xdr:txBody>
      </xdr:sp>
      <xdr:sp macro="" textlink="">
        <xdr:nvSpPr>
          <xdr:cNvPr id="5" name="Rounded Rectangle 4">
            <a:hlinkClick xmlns:r="http://schemas.openxmlformats.org/officeDocument/2006/relationships" r:id="rId2" tooltip="Return to contents"/>
            <a:extLst>
              <a:ext uri="{FF2B5EF4-FFF2-40B4-BE49-F238E27FC236}">
                <a16:creationId xmlns:a16="http://schemas.microsoft.com/office/drawing/2014/main" id="{00000000-0008-0000-0200-000005000000}"/>
              </a:ext>
            </a:extLst>
          </xdr:cNvPr>
          <xdr:cNvSpPr/>
        </xdr:nvSpPr>
        <xdr:spPr>
          <a:xfrm>
            <a:off x="7400926" y="1333500"/>
            <a:ext cx="285750" cy="304800"/>
          </a:xfrm>
          <a:prstGeom prst="roundRect">
            <a:avLst/>
          </a:prstGeom>
          <a:solidFill>
            <a:srgbClr val="F5EBFF"/>
          </a:solid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3600" rIns="36000" bIns="72000"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en-GB" sz="1800" b="0">
                <a:solidFill>
                  <a:srgbClr val="7030A0"/>
                </a:solidFill>
                <a:latin typeface="Arial" pitchFamily="34" charset="0"/>
                <a:ea typeface="+mn-ea"/>
                <a:cs typeface="Arial" pitchFamily="34" charset="0"/>
                <a:sym typeface="Wingdings"/>
              </a:rPr>
              <a:t></a:t>
            </a:r>
            <a:r>
              <a:rPr lang="en-GB" sz="1800" b="0">
                <a:solidFill>
                  <a:srgbClr val="993404"/>
                </a:solidFill>
                <a:latin typeface="Arial" pitchFamily="34" charset="0"/>
                <a:ea typeface="+mn-ea"/>
                <a:cs typeface="Arial" pitchFamily="34" charset="0"/>
                <a:sym typeface="Wingdings"/>
              </a:rPr>
              <a:t> </a:t>
            </a:r>
            <a:endParaRPr lang="en-GB" sz="1100" b="1">
              <a:solidFill>
                <a:srgbClr val="993404"/>
              </a:solidFill>
              <a:latin typeface="Arial" pitchFamily="34" charset="0"/>
              <a:cs typeface="Arial" pitchFamily="34" charset="0"/>
            </a:endParaRPr>
          </a:p>
        </xdr:txBody>
      </xdr:sp>
    </xdr:grp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14</xdr:col>
      <xdr:colOff>167902</xdr:colOff>
      <xdr:row>7</xdr:row>
      <xdr:rowOff>9525</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0416802" cy="1085850"/>
        </a:xfrm>
        <a:prstGeom prst="rect">
          <a:avLst/>
        </a:prstGeom>
      </xdr:spPr>
    </xdr:pic>
    <xdr:clientData/>
  </xdr:twoCellAnchor>
  <xdr:twoCellAnchor>
    <xdr:from>
      <xdr:col>0</xdr:col>
      <xdr:colOff>91440</xdr:colOff>
      <xdr:row>9</xdr:row>
      <xdr:rowOff>68580</xdr:rowOff>
    </xdr:from>
    <xdr:to>
      <xdr:col>11</xdr:col>
      <xdr:colOff>472440</xdr:colOff>
      <xdr:row>15</xdr:row>
      <xdr:rowOff>91440</xdr:rowOff>
    </xdr:to>
    <xdr:sp macro="" textlink="">
      <xdr:nvSpPr>
        <xdr:cNvPr id="6" name="TextBox 5">
          <a:extLst>
            <a:ext uri="{FF2B5EF4-FFF2-40B4-BE49-F238E27FC236}">
              <a16:creationId xmlns:a16="http://schemas.microsoft.com/office/drawing/2014/main" id="{00000000-0008-0000-0300-000006000000}"/>
            </a:ext>
          </a:extLst>
        </xdr:cNvPr>
        <xdr:cNvSpPr txBox="1"/>
      </xdr:nvSpPr>
      <xdr:spPr>
        <a:xfrm>
          <a:off x="91440" y="1562100"/>
          <a:ext cx="8702040" cy="1028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cy-GB" sz="1000" b="1">
              <a:solidFill>
                <a:schemeClr val="dk1"/>
              </a:solidFill>
              <a:effectLst/>
              <a:latin typeface="Arial" panose="020B0604020202020204" pitchFamily="34" charset="0"/>
              <a:ea typeface="+mn-ea"/>
              <a:cs typeface="Arial" panose="020B0604020202020204" pitchFamily="34" charset="0"/>
            </a:rPr>
            <a:t>Noder:</a:t>
          </a:r>
          <a:endParaRPr lang="en-GB" sz="1000">
            <a:solidFill>
              <a:schemeClr val="dk1"/>
            </a:solidFill>
            <a:effectLst/>
            <a:latin typeface="Arial" panose="020B0604020202020204" pitchFamily="34" charset="0"/>
            <a:ea typeface="+mn-ea"/>
            <a:cs typeface="Arial" panose="020B0604020202020204" pitchFamily="34" charset="0"/>
          </a:endParaRPr>
        </a:p>
        <a:p>
          <a:r>
            <a:rPr lang="cy-GB" sz="1000" b="1">
              <a:solidFill>
                <a:schemeClr val="dk1"/>
              </a:solidFill>
              <a:effectLst/>
              <a:latin typeface="Arial" panose="020B0604020202020204" pitchFamily="34" charset="0"/>
              <a:ea typeface="+mn-ea"/>
              <a:cs typeface="Arial" panose="020B0604020202020204" pitchFamily="34" charset="0"/>
            </a:rPr>
            <a:t>Mae data 2020 yn rhagarweiniol iawn a dylid eu trin yn ofalus. </a:t>
          </a:r>
          <a:endParaRPr lang="en-GB" sz="1000">
            <a:solidFill>
              <a:schemeClr val="dk1"/>
            </a:solidFill>
            <a:effectLst/>
            <a:latin typeface="Arial" panose="020B0604020202020204" pitchFamily="34" charset="0"/>
            <a:ea typeface="+mn-ea"/>
            <a:cs typeface="Arial" panose="020B0604020202020204" pitchFamily="34" charset="0"/>
          </a:endParaRPr>
        </a:p>
        <a:p>
          <a:r>
            <a:rPr lang="cy-GB" sz="1000">
              <a:solidFill>
                <a:schemeClr val="dk1"/>
              </a:solidFill>
              <a:effectLst/>
              <a:latin typeface="Arial" panose="020B0604020202020204" pitchFamily="34" charset="0"/>
              <a:ea typeface="+mn-ea"/>
              <a:cs typeface="Arial" panose="020B0604020202020204" pitchFamily="34" charset="0"/>
            </a:rPr>
            <a:t>Mae Covid wedi effeithio ar y gwaith cofrestru oherwydd adleoli staff yn ystod 2020.  Amcangyfrifir bod data 2019 tua </a:t>
          </a:r>
          <a:r>
            <a:rPr lang="cy-GB" sz="1000" b="1">
              <a:solidFill>
                <a:schemeClr val="dk1"/>
              </a:solidFill>
              <a:effectLst/>
              <a:latin typeface="Arial" panose="020B0604020202020204" pitchFamily="34" charset="0"/>
              <a:ea typeface="+mn-ea"/>
              <a:cs typeface="Arial" panose="020B0604020202020204" pitchFamily="34" charset="0"/>
            </a:rPr>
            <a:t>80%</a:t>
          </a:r>
          <a:r>
            <a:rPr lang="cy-GB" sz="1000">
              <a:solidFill>
                <a:schemeClr val="dk1"/>
              </a:solidFill>
              <a:effectLst/>
              <a:latin typeface="Arial" panose="020B0604020202020204" pitchFamily="34" charset="0"/>
              <a:ea typeface="+mn-ea"/>
              <a:cs typeface="Arial" panose="020B0604020202020204" pitchFamily="34" charset="0"/>
            </a:rPr>
            <a:t> yn gyflawn o'u cymharu â blynyddoedd blaenorol.  Fodd bynnag, mae data 2020 yn llawer llai cyflawn (tua </a:t>
          </a:r>
          <a:r>
            <a:rPr lang="cy-GB" sz="1000" b="1">
              <a:solidFill>
                <a:schemeClr val="dk1"/>
              </a:solidFill>
              <a:effectLst/>
              <a:latin typeface="Arial" panose="020B0604020202020204" pitchFamily="34" charset="0"/>
              <a:ea typeface="+mn-ea"/>
              <a:cs typeface="Arial" panose="020B0604020202020204" pitchFamily="34" charset="0"/>
            </a:rPr>
            <a:t>50%</a:t>
          </a:r>
          <a:r>
            <a:rPr lang="cy-GB" sz="1000">
              <a:solidFill>
                <a:schemeClr val="dk1"/>
              </a:solidFill>
              <a:effectLst/>
              <a:latin typeface="Arial" panose="020B0604020202020204" pitchFamily="34" charset="0"/>
              <a:ea typeface="+mn-ea"/>
              <a:cs typeface="Arial" panose="020B0604020202020204" pitchFamily="34" charset="0"/>
            </a:rPr>
            <a:t>) adeg y dadansoddiad. </a:t>
          </a:r>
          <a:endParaRPr lang="en-GB" sz="1000">
            <a:solidFill>
              <a:schemeClr val="dk1"/>
            </a:solidFill>
            <a:effectLst/>
            <a:latin typeface="Arial" panose="020B0604020202020204" pitchFamily="34" charset="0"/>
            <a:ea typeface="+mn-ea"/>
            <a:cs typeface="Arial" panose="020B0604020202020204" pitchFamily="34" charset="0"/>
          </a:endParaRPr>
        </a:p>
        <a:p>
          <a:r>
            <a:rPr lang="cy-GB" sz="1000">
              <a:solidFill>
                <a:schemeClr val="dk1"/>
              </a:solidFill>
              <a:effectLst/>
              <a:latin typeface="Arial" panose="020B0604020202020204" pitchFamily="34" charset="0"/>
              <a:ea typeface="+mn-ea"/>
              <a:cs typeface="Arial" panose="020B0604020202020204" pitchFamily="34" charset="0"/>
            </a:rPr>
            <a:t>Mae hyn yn amrywio yn ôl cyflwr, gan fod gwaith wedi'i flaenoriaethu yn 2021 yn bragmataidd yn y drefn a nodwyd ym mhennod Q ICD10.  Proseswyd yr holl ddata a dderbyniwyd ar gyfer codau ICD10 Q00-Q39 a Q90-99 ond ni broseswyd data o Q40-Q89 oherwydd cyfyngiadau amser. </a:t>
          </a:r>
          <a:endParaRPr lang="en-GB" sz="1000">
            <a:solidFill>
              <a:schemeClr val="dk1"/>
            </a:solidFill>
            <a:effectLst/>
            <a:latin typeface="Arial" panose="020B0604020202020204" pitchFamily="34" charset="0"/>
            <a:ea typeface="+mn-ea"/>
            <a:cs typeface="Arial" panose="020B0604020202020204" pitchFamily="34" charset="0"/>
          </a:endParaRPr>
        </a:p>
      </xdr:txBody>
    </xdr:sp>
    <xdr:clientData/>
  </xdr:twoCellAnchor>
  <xdr:twoCellAnchor>
    <xdr:from>
      <xdr:col>11</xdr:col>
      <xdr:colOff>76200</xdr:colOff>
      <xdr:row>7</xdr:row>
      <xdr:rowOff>152400</xdr:rowOff>
    </xdr:from>
    <xdr:to>
      <xdr:col>14</xdr:col>
      <xdr:colOff>26670</xdr:colOff>
      <xdr:row>9</xdr:row>
      <xdr:rowOff>142875</xdr:rowOff>
    </xdr:to>
    <xdr:grpSp>
      <xdr:nvGrpSpPr>
        <xdr:cNvPr id="3" name="Group 2">
          <a:extLst>
            <a:ext uri="{FF2B5EF4-FFF2-40B4-BE49-F238E27FC236}">
              <a16:creationId xmlns:a16="http://schemas.microsoft.com/office/drawing/2014/main" id="{00000000-0008-0000-0300-000003000000}"/>
            </a:ext>
          </a:extLst>
        </xdr:cNvPr>
        <xdr:cNvGrpSpPr/>
      </xdr:nvGrpSpPr>
      <xdr:grpSpPr>
        <a:xfrm>
          <a:off x="8143875" y="1228725"/>
          <a:ext cx="2131695" cy="400050"/>
          <a:chOff x="7362826" y="1257300"/>
          <a:chExt cx="1790700" cy="400050"/>
        </a:xfrm>
        <a:solidFill>
          <a:srgbClr val="FCE4D6"/>
        </a:solidFill>
      </xdr:grpSpPr>
      <xdr:sp macro="" textlink="">
        <xdr:nvSpPr>
          <xdr:cNvPr id="4" name="Rounded Rectangle 3">
            <a:hlinkClick xmlns:r="http://schemas.openxmlformats.org/officeDocument/2006/relationships" r:id="rId2" tooltip="Dychwelyd i’r Cynnwys"/>
            <a:extLst>
              <a:ext uri="{FF2B5EF4-FFF2-40B4-BE49-F238E27FC236}">
                <a16:creationId xmlns:a16="http://schemas.microsoft.com/office/drawing/2014/main" id="{00000000-0008-0000-0300-000004000000}"/>
              </a:ext>
            </a:extLst>
          </xdr:cNvPr>
          <xdr:cNvSpPr/>
        </xdr:nvSpPr>
        <xdr:spPr>
          <a:xfrm>
            <a:off x="7362826" y="1257300"/>
            <a:ext cx="1790700" cy="400050"/>
          </a:xfrm>
          <a:prstGeom prst="roundRect">
            <a:avLst/>
          </a:prstGeom>
          <a:solidFill>
            <a:srgbClr val="F5EBFF"/>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tIns="3600" bIns="72000"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en-GB" sz="1800" b="0">
                <a:solidFill>
                  <a:srgbClr val="7030A0"/>
                </a:solidFill>
                <a:latin typeface="Arial" pitchFamily="34" charset="0"/>
                <a:ea typeface="+mn-ea"/>
                <a:cs typeface="Arial" pitchFamily="34" charset="0"/>
                <a:sym typeface="Wingdings"/>
              </a:rPr>
              <a:t>  </a:t>
            </a:r>
            <a:r>
              <a:rPr lang="cy-GB" sz="1100">
                <a:solidFill>
                  <a:srgbClr val="7030A0"/>
                </a:solidFill>
                <a:latin typeface="Arial" pitchFamily="34" charset="0"/>
                <a:ea typeface="+mn-ea"/>
                <a:cs typeface="Arial" pitchFamily="34" charset="0"/>
              </a:rPr>
              <a:t>Dychwelyd i’r Cynnwys</a:t>
            </a:r>
            <a:endParaRPr lang="en-GB" sz="1100" b="0">
              <a:solidFill>
                <a:srgbClr val="7030A0"/>
              </a:solidFill>
              <a:latin typeface="Arial" pitchFamily="34" charset="0"/>
              <a:cs typeface="Arial" pitchFamily="34" charset="0"/>
            </a:endParaRPr>
          </a:p>
        </xdr:txBody>
      </xdr:sp>
      <xdr:sp macro="" textlink="">
        <xdr:nvSpPr>
          <xdr:cNvPr id="5" name="Rounded Rectangle 4">
            <a:hlinkClick xmlns:r="http://schemas.openxmlformats.org/officeDocument/2006/relationships" r:id="rId2" tooltip="Return to contents"/>
            <a:extLst>
              <a:ext uri="{FF2B5EF4-FFF2-40B4-BE49-F238E27FC236}">
                <a16:creationId xmlns:a16="http://schemas.microsoft.com/office/drawing/2014/main" id="{00000000-0008-0000-0300-000005000000}"/>
              </a:ext>
            </a:extLst>
          </xdr:cNvPr>
          <xdr:cNvSpPr/>
        </xdr:nvSpPr>
        <xdr:spPr>
          <a:xfrm>
            <a:off x="7400926" y="1333500"/>
            <a:ext cx="285750" cy="304800"/>
          </a:xfrm>
          <a:prstGeom prst="roundRect">
            <a:avLst/>
          </a:prstGeom>
          <a:solidFill>
            <a:srgbClr val="F5EBFF"/>
          </a:solid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3600" rIns="36000" bIns="72000"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en-GB" sz="1800" b="0">
                <a:solidFill>
                  <a:srgbClr val="7030A0"/>
                </a:solidFill>
                <a:latin typeface="Arial" pitchFamily="34" charset="0"/>
                <a:ea typeface="+mn-ea"/>
                <a:cs typeface="Arial" pitchFamily="34" charset="0"/>
                <a:sym typeface="Wingdings"/>
              </a:rPr>
              <a:t></a:t>
            </a:r>
            <a:r>
              <a:rPr lang="en-GB" sz="1800" b="0">
                <a:solidFill>
                  <a:srgbClr val="993404"/>
                </a:solidFill>
                <a:latin typeface="Arial" pitchFamily="34" charset="0"/>
                <a:ea typeface="+mn-ea"/>
                <a:cs typeface="Arial" pitchFamily="34" charset="0"/>
                <a:sym typeface="Wingdings"/>
              </a:rPr>
              <a:t> </a:t>
            </a:r>
            <a:endParaRPr lang="en-GB" sz="1100" b="1">
              <a:solidFill>
                <a:srgbClr val="993404"/>
              </a:solidFill>
              <a:latin typeface="Arial" pitchFamily="34" charset="0"/>
              <a:cs typeface="Arial" pitchFamily="34" charset="0"/>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320302</xdr:colOff>
      <xdr:row>7</xdr:row>
      <xdr:rowOff>9525</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0416802" cy="1085850"/>
        </a:xfrm>
        <a:prstGeom prst="rect">
          <a:avLst/>
        </a:prstGeom>
      </xdr:spPr>
    </xdr:pic>
    <xdr:clientData/>
  </xdr:twoCellAnchor>
  <xdr:twoCellAnchor>
    <xdr:from>
      <xdr:col>0</xdr:col>
      <xdr:colOff>60960</xdr:colOff>
      <xdr:row>9</xdr:row>
      <xdr:rowOff>68580</xdr:rowOff>
    </xdr:from>
    <xdr:to>
      <xdr:col>8</xdr:col>
      <xdr:colOff>205740</xdr:colOff>
      <xdr:row>15</xdr:row>
      <xdr:rowOff>53340</xdr:rowOff>
    </xdr:to>
    <xdr:sp macro="" textlink="">
      <xdr:nvSpPr>
        <xdr:cNvPr id="6" name="TextBox 5">
          <a:extLst>
            <a:ext uri="{FF2B5EF4-FFF2-40B4-BE49-F238E27FC236}">
              <a16:creationId xmlns:a16="http://schemas.microsoft.com/office/drawing/2014/main" id="{00000000-0008-0000-0400-000006000000}"/>
            </a:ext>
          </a:extLst>
        </xdr:cNvPr>
        <xdr:cNvSpPr txBox="1"/>
      </xdr:nvSpPr>
      <xdr:spPr>
        <a:xfrm>
          <a:off x="60960" y="1562100"/>
          <a:ext cx="8702040" cy="990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cy-GB" sz="1000" b="1">
              <a:solidFill>
                <a:schemeClr val="dk1"/>
              </a:solidFill>
              <a:effectLst/>
              <a:latin typeface="Arial" panose="020B0604020202020204" pitchFamily="34" charset="0"/>
              <a:ea typeface="+mn-ea"/>
              <a:cs typeface="Arial" panose="020B0604020202020204" pitchFamily="34" charset="0"/>
            </a:rPr>
            <a:t>Noder:</a:t>
          </a:r>
          <a:endParaRPr lang="en-GB" sz="1000">
            <a:solidFill>
              <a:schemeClr val="dk1"/>
            </a:solidFill>
            <a:effectLst/>
            <a:latin typeface="Arial" panose="020B0604020202020204" pitchFamily="34" charset="0"/>
            <a:ea typeface="+mn-ea"/>
            <a:cs typeface="Arial" panose="020B0604020202020204" pitchFamily="34" charset="0"/>
          </a:endParaRPr>
        </a:p>
        <a:p>
          <a:r>
            <a:rPr lang="cy-GB" sz="1000" b="1">
              <a:solidFill>
                <a:schemeClr val="dk1"/>
              </a:solidFill>
              <a:effectLst/>
              <a:latin typeface="Arial" panose="020B0604020202020204" pitchFamily="34" charset="0"/>
              <a:ea typeface="+mn-ea"/>
              <a:cs typeface="Arial" panose="020B0604020202020204" pitchFamily="34" charset="0"/>
            </a:rPr>
            <a:t>Mae data 2020 yn rhagarweiniol iawn a dylid eu trin yn ofalus. </a:t>
          </a:r>
          <a:endParaRPr lang="en-GB" sz="1000">
            <a:solidFill>
              <a:schemeClr val="dk1"/>
            </a:solidFill>
            <a:effectLst/>
            <a:latin typeface="Arial" panose="020B0604020202020204" pitchFamily="34" charset="0"/>
            <a:ea typeface="+mn-ea"/>
            <a:cs typeface="Arial" panose="020B0604020202020204" pitchFamily="34" charset="0"/>
          </a:endParaRPr>
        </a:p>
        <a:p>
          <a:r>
            <a:rPr lang="cy-GB" sz="1000">
              <a:solidFill>
                <a:schemeClr val="dk1"/>
              </a:solidFill>
              <a:effectLst/>
              <a:latin typeface="Arial" panose="020B0604020202020204" pitchFamily="34" charset="0"/>
              <a:ea typeface="+mn-ea"/>
              <a:cs typeface="Arial" panose="020B0604020202020204" pitchFamily="34" charset="0"/>
            </a:rPr>
            <a:t>Mae Covid wedi effeithio ar y gwaith cofrestru oherwydd adleoli staff yn ystod 2020.  Amcangyfrifir bod data 2019 tua </a:t>
          </a:r>
          <a:r>
            <a:rPr lang="cy-GB" sz="1000" b="1">
              <a:solidFill>
                <a:schemeClr val="dk1"/>
              </a:solidFill>
              <a:effectLst/>
              <a:latin typeface="Arial" panose="020B0604020202020204" pitchFamily="34" charset="0"/>
              <a:ea typeface="+mn-ea"/>
              <a:cs typeface="Arial" panose="020B0604020202020204" pitchFamily="34" charset="0"/>
            </a:rPr>
            <a:t>80%</a:t>
          </a:r>
          <a:r>
            <a:rPr lang="cy-GB" sz="1000">
              <a:solidFill>
                <a:schemeClr val="dk1"/>
              </a:solidFill>
              <a:effectLst/>
              <a:latin typeface="Arial" panose="020B0604020202020204" pitchFamily="34" charset="0"/>
              <a:ea typeface="+mn-ea"/>
              <a:cs typeface="Arial" panose="020B0604020202020204" pitchFamily="34" charset="0"/>
            </a:rPr>
            <a:t> yn gyflawn o'u cymharu â blynyddoedd blaenorol.  Fodd bynnag, mae data 2020 yn llawer llai cyflawn (tua </a:t>
          </a:r>
          <a:r>
            <a:rPr lang="cy-GB" sz="1000" b="1">
              <a:solidFill>
                <a:schemeClr val="dk1"/>
              </a:solidFill>
              <a:effectLst/>
              <a:latin typeface="Arial" panose="020B0604020202020204" pitchFamily="34" charset="0"/>
              <a:ea typeface="+mn-ea"/>
              <a:cs typeface="Arial" panose="020B0604020202020204" pitchFamily="34" charset="0"/>
            </a:rPr>
            <a:t>50%</a:t>
          </a:r>
          <a:r>
            <a:rPr lang="cy-GB" sz="1000">
              <a:solidFill>
                <a:schemeClr val="dk1"/>
              </a:solidFill>
              <a:effectLst/>
              <a:latin typeface="Arial" panose="020B0604020202020204" pitchFamily="34" charset="0"/>
              <a:ea typeface="+mn-ea"/>
              <a:cs typeface="Arial" panose="020B0604020202020204" pitchFamily="34" charset="0"/>
            </a:rPr>
            <a:t>) adeg y dadansoddiad. </a:t>
          </a:r>
          <a:endParaRPr lang="en-GB" sz="1000">
            <a:solidFill>
              <a:schemeClr val="dk1"/>
            </a:solidFill>
            <a:effectLst/>
            <a:latin typeface="Arial" panose="020B0604020202020204" pitchFamily="34" charset="0"/>
            <a:ea typeface="+mn-ea"/>
            <a:cs typeface="Arial" panose="020B0604020202020204" pitchFamily="34" charset="0"/>
          </a:endParaRPr>
        </a:p>
        <a:p>
          <a:r>
            <a:rPr lang="cy-GB" sz="1000">
              <a:solidFill>
                <a:schemeClr val="dk1"/>
              </a:solidFill>
              <a:effectLst/>
              <a:latin typeface="Arial" panose="020B0604020202020204" pitchFamily="34" charset="0"/>
              <a:ea typeface="+mn-ea"/>
              <a:cs typeface="Arial" panose="020B0604020202020204" pitchFamily="34" charset="0"/>
            </a:rPr>
            <a:t>Mae hyn yn amrywio yn ôl cyflwr, gan fod gwaith wedi'i flaenoriaethu yn 2021 yn bragmataidd yn y drefn a nodwyd ym mhennod Q ICD10.  Proseswyd yr holl ddata a dderbyniwyd ar gyfer codau ICD10 Q00-Q39 a Q90-99 ond ni broseswyd data o Q40-Q89 oherwydd cyfyngiadau amser. </a:t>
          </a:r>
          <a:endParaRPr lang="en-GB" sz="1000">
            <a:solidFill>
              <a:schemeClr val="dk1"/>
            </a:solidFill>
            <a:effectLst/>
            <a:latin typeface="Arial" panose="020B0604020202020204" pitchFamily="34" charset="0"/>
            <a:ea typeface="+mn-ea"/>
            <a:cs typeface="Arial" panose="020B0604020202020204" pitchFamily="34" charset="0"/>
          </a:endParaRPr>
        </a:p>
      </xdr:txBody>
    </xdr:sp>
    <xdr:clientData/>
  </xdr:twoCellAnchor>
  <xdr:twoCellAnchor>
    <xdr:from>
      <xdr:col>7</xdr:col>
      <xdr:colOff>466725</xdr:colOff>
      <xdr:row>7</xdr:row>
      <xdr:rowOff>142875</xdr:rowOff>
    </xdr:from>
    <xdr:to>
      <xdr:col>10</xdr:col>
      <xdr:colOff>64770</xdr:colOff>
      <xdr:row>9</xdr:row>
      <xdr:rowOff>133350</xdr:rowOff>
    </xdr:to>
    <xdr:grpSp>
      <xdr:nvGrpSpPr>
        <xdr:cNvPr id="3" name="Group 2">
          <a:extLst>
            <a:ext uri="{FF2B5EF4-FFF2-40B4-BE49-F238E27FC236}">
              <a16:creationId xmlns:a16="http://schemas.microsoft.com/office/drawing/2014/main" id="{00000000-0008-0000-0400-000003000000}"/>
            </a:ext>
          </a:extLst>
        </xdr:cNvPr>
        <xdr:cNvGrpSpPr/>
      </xdr:nvGrpSpPr>
      <xdr:grpSpPr>
        <a:xfrm>
          <a:off x="8029575" y="1219200"/>
          <a:ext cx="2131695" cy="400050"/>
          <a:chOff x="7362826" y="1257300"/>
          <a:chExt cx="1790700" cy="400050"/>
        </a:xfrm>
        <a:solidFill>
          <a:srgbClr val="FCE4D6"/>
        </a:solidFill>
      </xdr:grpSpPr>
      <xdr:sp macro="" textlink="">
        <xdr:nvSpPr>
          <xdr:cNvPr id="4" name="Rounded Rectangle 3">
            <a:hlinkClick xmlns:r="http://schemas.openxmlformats.org/officeDocument/2006/relationships" r:id="rId2" tooltip="Dychwelyd i’r Cynnwys"/>
            <a:extLst>
              <a:ext uri="{FF2B5EF4-FFF2-40B4-BE49-F238E27FC236}">
                <a16:creationId xmlns:a16="http://schemas.microsoft.com/office/drawing/2014/main" id="{00000000-0008-0000-0400-000004000000}"/>
              </a:ext>
            </a:extLst>
          </xdr:cNvPr>
          <xdr:cNvSpPr/>
        </xdr:nvSpPr>
        <xdr:spPr>
          <a:xfrm>
            <a:off x="7362826" y="1257300"/>
            <a:ext cx="1790700" cy="400050"/>
          </a:xfrm>
          <a:prstGeom prst="roundRect">
            <a:avLst/>
          </a:prstGeom>
          <a:solidFill>
            <a:srgbClr val="F5EBFF"/>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tIns="3600" bIns="72000"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en-GB" sz="1800" b="0">
                <a:solidFill>
                  <a:srgbClr val="7030A0"/>
                </a:solidFill>
                <a:latin typeface="Arial" pitchFamily="34" charset="0"/>
                <a:ea typeface="+mn-ea"/>
                <a:cs typeface="Arial" pitchFamily="34" charset="0"/>
                <a:sym typeface="Wingdings"/>
              </a:rPr>
              <a:t>  </a:t>
            </a:r>
            <a:r>
              <a:rPr lang="cy-GB" sz="1100">
                <a:solidFill>
                  <a:srgbClr val="7030A0"/>
                </a:solidFill>
                <a:latin typeface="Arial" pitchFamily="34" charset="0"/>
                <a:ea typeface="+mn-ea"/>
                <a:cs typeface="Arial" pitchFamily="34" charset="0"/>
              </a:rPr>
              <a:t>Dychwelyd i’r Cynnwys</a:t>
            </a:r>
            <a:endParaRPr lang="en-GB" sz="1100" b="0">
              <a:solidFill>
                <a:srgbClr val="7030A0"/>
              </a:solidFill>
              <a:latin typeface="Arial" pitchFamily="34" charset="0"/>
              <a:cs typeface="Arial" pitchFamily="34" charset="0"/>
            </a:endParaRPr>
          </a:p>
        </xdr:txBody>
      </xdr:sp>
      <xdr:sp macro="" textlink="">
        <xdr:nvSpPr>
          <xdr:cNvPr id="5" name="Rounded Rectangle 4">
            <a:hlinkClick xmlns:r="http://schemas.openxmlformats.org/officeDocument/2006/relationships" r:id="rId2" tooltip="Return to contents"/>
            <a:extLst>
              <a:ext uri="{FF2B5EF4-FFF2-40B4-BE49-F238E27FC236}">
                <a16:creationId xmlns:a16="http://schemas.microsoft.com/office/drawing/2014/main" id="{00000000-0008-0000-0400-000005000000}"/>
              </a:ext>
            </a:extLst>
          </xdr:cNvPr>
          <xdr:cNvSpPr/>
        </xdr:nvSpPr>
        <xdr:spPr>
          <a:xfrm>
            <a:off x="7400926" y="1333500"/>
            <a:ext cx="285750" cy="304800"/>
          </a:xfrm>
          <a:prstGeom prst="roundRect">
            <a:avLst/>
          </a:prstGeom>
          <a:solidFill>
            <a:srgbClr val="F5EBFF"/>
          </a:solid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3600" rIns="36000" bIns="72000"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en-GB" sz="1800" b="0">
                <a:solidFill>
                  <a:srgbClr val="7030A0"/>
                </a:solidFill>
                <a:latin typeface="Arial" pitchFamily="34" charset="0"/>
                <a:ea typeface="+mn-ea"/>
                <a:cs typeface="Arial" pitchFamily="34" charset="0"/>
                <a:sym typeface="Wingdings"/>
              </a:rPr>
              <a:t></a:t>
            </a:r>
            <a:r>
              <a:rPr lang="en-GB" sz="1800" b="0">
                <a:solidFill>
                  <a:srgbClr val="993404"/>
                </a:solidFill>
                <a:latin typeface="Arial" pitchFamily="34" charset="0"/>
                <a:ea typeface="+mn-ea"/>
                <a:cs typeface="Arial" pitchFamily="34" charset="0"/>
                <a:sym typeface="Wingdings"/>
              </a:rPr>
              <a:t> </a:t>
            </a:r>
            <a:endParaRPr lang="en-GB" sz="1100" b="1">
              <a:solidFill>
                <a:srgbClr val="993404"/>
              </a:solidFill>
              <a:latin typeface="Arial" pitchFamily="34" charset="0"/>
              <a:cs typeface="Arial" pitchFamily="34" charset="0"/>
            </a:endParaRPr>
          </a:p>
        </xdr:txBody>
      </xdr:sp>
    </xdr:grp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425077</xdr:colOff>
      <xdr:row>7</xdr:row>
      <xdr:rowOff>9525</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0416802" cy="1085850"/>
        </a:xfrm>
        <a:prstGeom prst="rect">
          <a:avLst/>
        </a:prstGeom>
      </xdr:spPr>
    </xdr:pic>
    <xdr:clientData/>
  </xdr:twoCellAnchor>
  <xdr:twoCellAnchor>
    <xdr:from>
      <xdr:col>0</xdr:col>
      <xdr:colOff>68580</xdr:colOff>
      <xdr:row>9</xdr:row>
      <xdr:rowOff>83820</xdr:rowOff>
    </xdr:from>
    <xdr:to>
      <xdr:col>8</xdr:col>
      <xdr:colOff>190500</xdr:colOff>
      <xdr:row>15</xdr:row>
      <xdr:rowOff>106680</xdr:rowOff>
    </xdr:to>
    <xdr:sp macro="" textlink="">
      <xdr:nvSpPr>
        <xdr:cNvPr id="6" name="TextBox 5">
          <a:extLst>
            <a:ext uri="{FF2B5EF4-FFF2-40B4-BE49-F238E27FC236}">
              <a16:creationId xmlns:a16="http://schemas.microsoft.com/office/drawing/2014/main" id="{00000000-0008-0000-0500-000006000000}"/>
            </a:ext>
          </a:extLst>
        </xdr:cNvPr>
        <xdr:cNvSpPr txBox="1"/>
      </xdr:nvSpPr>
      <xdr:spPr>
        <a:xfrm>
          <a:off x="68580" y="1577340"/>
          <a:ext cx="8702040" cy="1028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cy-GB" sz="1000" b="1">
              <a:solidFill>
                <a:schemeClr val="dk1"/>
              </a:solidFill>
              <a:effectLst/>
              <a:latin typeface="Arial" panose="020B0604020202020204" pitchFamily="34" charset="0"/>
              <a:ea typeface="+mn-ea"/>
              <a:cs typeface="Arial" panose="020B0604020202020204" pitchFamily="34" charset="0"/>
            </a:rPr>
            <a:t>Noder:</a:t>
          </a:r>
          <a:endParaRPr lang="en-GB" sz="1000">
            <a:solidFill>
              <a:schemeClr val="dk1"/>
            </a:solidFill>
            <a:effectLst/>
            <a:latin typeface="Arial" panose="020B0604020202020204" pitchFamily="34" charset="0"/>
            <a:ea typeface="+mn-ea"/>
            <a:cs typeface="Arial" panose="020B0604020202020204" pitchFamily="34" charset="0"/>
          </a:endParaRPr>
        </a:p>
        <a:p>
          <a:r>
            <a:rPr lang="cy-GB" sz="1000" b="1">
              <a:solidFill>
                <a:schemeClr val="dk1"/>
              </a:solidFill>
              <a:effectLst/>
              <a:latin typeface="Arial" panose="020B0604020202020204" pitchFamily="34" charset="0"/>
              <a:ea typeface="+mn-ea"/>
              <a:cs typeface="Arial" panose="020B0604020202020204" pitchFamily="34" charset="0"/>
            </a:rPr>
            <a:t>Mae data 2020 yn rhagarweiniol iawn a dylid eu trin yn ofalus. </a:t>
          </a:r>
          <a:endParaRPr lang="en-GB" sz="1000">
            <a:solidFill>
              <a:schemeClr val="dk1"/>
            </a:solidFill>
            <a:effectLst/>
            <a:latin typeface="Arial" panose="020B0604020202020204" pitchFamily="34" charset="0"/>
            <a:ea typeface="+mn-ea"/>
            <a:cs typeface="Arial" panose="020B0604020202020204" pitchFamily="34" charset="0"/>
          </a:endParaRPr>
        </a:p>
        <a:p>
          <a:r>
            <a:rPr lang="cy-GB" sz="1000">
              <a:solidFill>
                <a:schemeClr val="dk1"/>
              </a:solidFill>
              <a:effectLst/>
              <a:latin typeface="Arial" panose="020B0604020202020204" pitchFamily="34" charset="0"/>
              <a:ea typeface="+mn-ea"/>
              <a:cs typeface="Arial" panose="020B0604020202020204" pitchFamily="34" charset="0"/>
            </a:rPr>
            <a:t>Mae Covid wedi effeithio ar y gwaith cofrestru oherwydd adleoli staff yn ystod 2020.  Amcangyfrifir bod data 2019 tua </a:t>
          </a:r>
          <a:r>
            <a:rPr lang="cy-GB" sz="1000" b="1">
              <a:solidFill>
                <a:schemeClr val="dk1"/>
              </a:solidFill>
              <a:effectLst/>
              <a:latin typeface="Arial" panose="020B0604020202020204" pitchFamily="34" charset="0"/>
              <a:ea typeface="+mn-ea"/>
              <a:cs typeface="Arial" panose="020B0604020202020204" pitchFamily="34" charset="0"/>
            </a:rPr>
            <a:t>80%</a:t>
          </a:r>
          <a:r>
            <a:rPr lang="cy-GB" sz="1000">
              <a:solidFill>
                <a:schemeClr val="dk1"/>
              </a:solidFill>
              <a:effectLst/>
              <a:latin typeface="Arial" panose="020B0604020202020204" pitchFamily="34" charset="0"/>
              <a:ea typeface="+mn-ea"/>
              <a:cs typeface="Arial" panose="020B0604020202020204" pitchFamily="34" charset="0"/>
            </a:rPr>
            <a:t> yn gyflawn o'u cymharu â blynyddoedd blaenorol.  Fodd bynnag, mae data 2020 yn llawer llai cyflawn (tua </a:t>
          </a:r>
          <a:r>
            <a:rPr lang="cy-GB" sz="1000" b="1">
              <a:solidFill>
                <a:schemeClr val="dk1"/>
              </a:solidFill>
              <a:effectLst/>
              <a:latin typeface="Arial" panose="020B0604020202020204" pitchFamily="34" charset="0"/>
              <a:ea typeface="+mn-ea"/>
              <a:cs typeface="Arial" panose="020B0604020202020204" pitchFamily="34" charset="0"/>
            </a:rPr>
            <a:t>50%</a:t>
          </a:r>
          <a:r>
            <a:rPr lang="cy-GB" sz="1000">
              <a:solidFill>
                <a:schemeClr val="dk1"/>
              </a:solidFill>
              <a:effectLst/>
              <a:latin typeface="Arial" panose="020B0604020202020204" pitchFamily="34" charset="0"/>
              <a:ea typeface="+mn-ea"/>
              <a:cs typeface="Arial" panose="020B0604020202020204" pitchFamily="34" charset="0"/>
            </a:rPr>
            <a:t>) adeg y dadansoddiad. </a:t>
          </a:r>
          <a:endParaRPr lang="en-GB" sz="1000">
            <a:solidFill>
              <a:schemeClr val="dk1"/>
            </a:solidFill>
            <a:effectLst/>
            <a:latin typeface="Arial" panose="020B0604020202020204" pitchFamily="34" charset="0"/>
            <a:ea typeface="+mn-ea"/>
            <a:cs typeface="Arial" panose="020B0604020202020204" pitchFamily="34" charset="0"/>
          </a:endParaRPr>
        </a:p>
        <a:p>
          <a:r>
            <a:rPr lang="cy-GB" sz="1000">
              <a:solidFill>
                <a:schemeClr val="dk1"/>
              </a:solidFill>
              <a:effectLst/>
              <a:latin typeface="Arial" panose="020B0604020202020204" pitchFamily="34" charset="0"/>
              <a:ea typeface="+mn-ea"/>
              <a:cs typeface="Arial" panose="020B0604020202020204" pitchFamily="34" charset="0"/>
            </a:rPr>
            <a:t>Mae hyn yn amrywio yn ôl cyflwr, gan fod gwaith wedi'i flaenoriaethu yn 2021 yn bragmataidd yn y drefn a nodwyd ym mhennod Q ICD10.  Proseswyd yr holl ddata a dderbyniwyd ar gyfer codau ICD10 Q00-Q39 a Q90-99 ond ni broseswyd data o Q40-Q89 oherwydd cyfyngiadau amser. </a:t>
          </a:r>
          <a:endParaRPr lang="en-GB" sz="1000">
            <a:solidFill>
              <a:schemeClr val="dk1"/>
            </a:solidFill>
            <a:effectLst/>
            <a:latin typeface="Arial" panose="020B0604020202020204" pitchFamily="34" charset="0"/>
            <a:ea typeface="+mn-ea"/>
            <a:cs typeface="Arial" panose="020B0604020202020204" pitchFamily="34" charset="0"/>
          </a:endParaRPr>
        </a:p>
      </xdr:txBody>
    </xdr:sp>
    <xdr:clientData/>
  </xdr:twoCellAnchor>
  <xdr:twoCellAnchor>
    <xdr:from>
      <xdr:col>7</xdr:col>
      <xdr:colOff>561975</xdr:colOff>
      <xdr:row>7</xdr:row>
      <xdr:rowOff>133350</xdr:rowOff>
    </xdr:from>
    <xdr:to>
      <xdr:col>10</xdr:col>
      <xdr:colOff>283845</xdr:colOff>
      <xdr:row>9</xdr:row>
      <xdr:rowOff>123825</xdr:rowOff>
    </xdr:to>
    <xdr:grpSp>
      <xdr:nvGrpSpPr>
        <xdr:cNvPr id="3" name="Group 2">
          <a:extLst>
            <a:ext uri="{FF2B5EF4-FFF2-40B4-BE49-F238E27FC236}">
              <a16:creationId xmlns:a16="http://schemas.microsoft.com/office/drawing/2014/main" id="{00000000-0008-0000-0500-000003000000}"/>
            </a:ext>
          </a:extLst>
        </xdr:cNvPr>
        <xdr:cNvGrpSpPr/>
      </xdr:nvGrpSpPr>
      <xdr:grpSpPr>
        <a:xfrm>
          <a:off x="8143875" y="1209675"/>
          <a:ext cx="2131695" cy="400050"/>
          <a:chOff x="7362826" y="1257300"/>
          <a:chExt cx="1790700" cy="400050"/>
        </a:xfrm>
        <a:solidFill>
          <a:srgbClr val="FCE4D6"/>
        </a:solidFill>
      </xdr:grpSpPr>
      <xdr:sp macro="" textlink="">
        <xdr:nvSpPr>
          <xdr:cNvPr id="4" name="Rounded Rectangle 3">
            <a:hlinkClick xmlns:r="http://schemas.openxmlformats.org/officeDocument/2006/relationships" r:id="rId2" tooltip="Dychwelyd i’r Cynnwys"/>
            <a:extLst>
              <a:ext uri="{FF2B5EF4-FFF2-40B4-BE49-F238E27FC236}">
                <a16:creationId xmlns:a16="http://schemas.microsoft.com/office/drawing/2014/main" id="{00000000-0008-0000-0500-000004000000}"/>
              </a:ext>
            </a:extLst>
          </xdr:cNvPr>
          <xdr:cNvSpPr/>
        </xdr:nvSpPr>
        <xdr:spPr>
          <a:xfrm>
            <a:off x="7362826" y="1257300"/>
            <a:ext cx="1790700" cy="400050"/>
          </a:xfrm>
          <a:prstGeom prst="roundRect">
            <a:avLst/>
          </a:prstGeom>
          <a:solidFill>
            <a:srgbClr val="F5EBFF"/>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tIns="3600" bIns="72000"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en-GB" sz="1800" b="0">
                <a:solidFill>
                  <a:srgbClr val="7030A0"/>
                </a:solidFill>
                <a:latin typeface="Arial" pitchFamily="34" charset="0"/>
                <a:ea typeface="+mn-ea"/>
                <a:cs typeface="Arial" pitchFamily="34" charset="0"/>
                <a:sym typeface="Wingdings"/>
              </a:rPr>
              <a:t>  </a:t>
            </a:r>
            <a:r>
              <a:rPr lang="cy-GB" sz="1100">
                <a:solidFill>
                  <a:srgbClr val="7030A0"/>
                </a:solidFill>
                <a:latin typeface="Arial" pitchFamily="34" charset="0"/>
                <a:ea typeface="+mn-ea"/>
                <a:cs typeface="Arial" pitchFamily="34" charset="0"/>
              </a:rPr>
              <a:t>Dychwelyd i’r Cynnwys</a:t>
            </a:r>
            <a:endParaRPr lang="en-GB" sz="1100" b="0">
              <a:solidFill>
                <a:srgbClr val="7030A0"/>
              </a:solidFill>
              <a:latin typeface="Arial" pitchFamily="34" charset="0"/>
              <a:cs typeface="Arial" pitchFamily="34" charset="0"/>
            </a:endParaRPr>
          </a:p>
        </xdr:txBody>
      </xdr:sp>
      <xdr:sp macro="" textlink="">
        <xdr:nvSpPr>
          <xdr:cNvPr id="5" name="Rounded Rectangle 4">
            <a:hlinkClick xmlns:r="http://schemas.openxmlformats.org/officeDocument/2006/relationships" r:id="rId2" tooltip="Return to contents"/>
            <a:extLst>
              <a:ext uri="{FF2B5EF4-FFF2-40B4-BE49-F238E27FC236}">
                <a16:creationId xmlns:a16="http://schemas.microsoft.com/office/drawing/2014/main" id="{00000000-0008-0000-0500-000005000000}"/>
              </a:ext>
            </a:extLst>
          </xdr:cNvPr>
          <xdr:cNvSpPr/>
        </xdr:nvSpPr>
        <xdr:spPr>
          <a:xfrm>
            <a:off x="7400926" y="1333500"/>
            <a:ext cx="285750" cy="304800"/>
          </a:xfrm>
          <a:prstGeom prst="roundRect">
            <a:avLst/>
          </a:prstGeom>
          <a:solidFill>
            <a:srgbClr val="F5EBFF"/>
          </a:solid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3600" rIns="36000" bIns="72000"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en-GB" sz="1800" b="0">
                <a:solidFill>
                  <a:srgbClr val="7030A0"/>
                </a:solidFill>
                <a:latin typeface="Arial" pitchFamily="34" charset="0"/>
                <a:ea typeface="+mn-ea"/>
                <a:cs typeface="Arial" pitchFamily="34" charset="0"/>
                <a:sym typeface="Wingdings"/>
              </a:rPr>
              <a:t></a:t>
            </a:r>
            <a:r>
              <a:rPr lang="en-GB" sz="1800" b="0">
                <a:solidFill>
                  <a:srgbClr val="993404"/>
                </a:solidFill>
                <a:latin typeface="Arial" pitchFamily="34" charset="0"/>
                <a:ea typeface="+mn-ea"/>
                <a:cs typeface="Arial" pitchFamily="34" charset="0"/>
                <a:sym typeface="Wingdings"/>
              </a:rPr>
              <a:t> </a:t>
            </a:r>
            <a:endParaRPr lang="en-GB" sz="1100" b="1">
              <a:solidFill>
                <a:srgbClr val="993404"/>
              </a:solidFill>
              <a:latin typeface="Arial" pitchFamily="34" charset="0"/>
              <a:cs typeface="Arial" pitchFamily="34" charset="0"/>
            </a:endParaRPr>
          </a:p>
        </xdr:txBody>
      </xdr:sp>
    </xdr:grp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31</xdr:col>
      <xdr:colOff>619125</xdr:colOff>
      <xdr:row>7</xdr:row>
      <xdr:rowOff>1782</xdr:rowOff>
    </xdr:to>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2877800" cy="1072392"/>
        </a:xfrm>
        <a:prstGeom prst="rect">
          <a:avLst/>
        </a:prstGeom>
      </xdr:spPr>
    </xdr:pic>
    <xdr:clientData/>
  </xdr:twoCellAnchor>
  <xdr:twoCellAnchor>
    <xdr:from>
      <xdr:col>25</xdr:col>
      <xdr:colOff>209550</xdr:colOff>
      <xdr:row>7</xdr:row>
      <xdr:rowOff>123825</xdr:rowOff>
    </xdr:from>
    <xdr:to>
      <xdr:col>31</xdr:col>
      <xdr:colOff>512445</xdr:colOff>
      <xdr:row>9</xdr:row>
      <xdr:rowOff>114300</xdr:rowOff>
    </xdr:to>
    <xdr:grpSp>
      <xdr:nvGrpSpPr>
        <xdr:cNvPr id="3" name="Group 2">
          <a:extLst>
            <a:ext uri="{FF2B5EF4-FFF2-40B4-BE49-F238E27FC236}">
              <a16:creationId xmlns:a16="http://schemas.microsoft.com/office/drawing/2014/main" id="{00000000-0008-0000-0600-000003000000}"/>
            </a:ext>
          </a:extLst>
        </xdr:cNvPr>
        <xdr:cNvGrpSpPr/>
      </xdr:nvGrpSpPr>
      <xdr:grpSpPr>
        <a:xfrm>
          <a:off x="10639425" y="1200150"/>
          <a:ext cx="2131695" cy="400050"/>
          <a:chOff x="7362826" y="1257300"/>
          <a:chExt cx="1790700" cy="400050"/>
        </a:xfrm>
        <a:solidFill>
          <a:srgbClr val="FCE4D6"/>
        </a:solidFill>
      </xdr:grpSpPr>
      <xdr:sp macro="" textlink="">
        <xdr:nvSpPr>
          <xdr:cNvPr id="4" name="Rounded Rectangle 3">
            <a:hlinkClick xmlns:r="http://schemas.openxmlformats.org/officeDocument/2006/relationships" r:id="rId2" tooltip="Dychwelyd i’r Cynnwys"/>
            <a:extLst>
              <a:ext uri="{FF2B5EF4-FFF2-40B4-BE49-F238E27FC236}">
                <a16:creationId xmlns:a16="http://schemas.microsoft.com/office/drawing/2014/main" id="{00000000-0008-0000-0600-000004000000}"/>
              </a:ext>
            </a:extLst>
          </xdr:cNvPr>
          <xdr:cNvSpPr/>
        </xdr:nvSpPr>
        <xdr:spPr>
          <a:xfrm>
            <a:off x="7362826" y="1257300"/>
            <a:ext cx="1790700" cy="400050"/>
          </a:xfrm>
          <a:prstGeom prst="roundRect">
            <a:avLst/>
          </a:prstGeom>
          <a:solidFill>
            <a:srgbClr val="F5EBFF"/>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tIns="3600" bIns="72000"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en-GB" sz="1800" b="0">
                <a:solidFill>
                  <a:srgbClr val="7030A0"/>
                </a:solidFill>
                <a:latin typeface="Arial" pitchFamily="34" charset="0"/>
                <a:ea typeface="+mn-ea"/>
                <a:cs typeface="Arial" pitchFamily="34" charset="0"/>
                <a:sym typeface="Wingdings"/>
              </a:rPr>
              <a:t>  </a:t>
            </a:r>
            <a:r>
              <a:rPr lang="cy-GB" sz="1100">
                <a:solidFill>
                  <a:srgbClr val="7030A0"/>
                </a:solidFill>
                <a:latin typeface="Arial" pitchFamily="34" charset="0"/>
                <a:ea typeface="+mn-ea"/>
                <a:cs typeface="Arial" pitchFamily="34" charset="0"/>
              </a:rPr>
              <a:t>Dychwelyd i’r Cynnwys</a:t>
            </a:r>
            <a:endParaRPr lang="en-GB" sz="1100" b="0">
              <a:solidFill>
                <a:srgbClr val="7030A0"/>
              </a:solidFill>
              <a:latin typeface="Arial" pitchFamily="34" charset="0"/>
              <a:cs typeface="Arial" pitchFamily="34" charset="0"/>
            </a:endParaRPr>
          </a:p>
        </xdr:txBody>
      </xdr:sp>
      <xdr:sp macro="" textlink="">
        <xdr:nvSpPr>
          <xdr:cNvPr id="5" name="Rounded Rectangle 4">
            <a:hlinkClick xmlns:r="http://schemas.openxmlformats.org/officeDocument/2006/relationships" r:id="rId2" tooltip="Return to contents"/>
            <a:extLst>
              <a:ext uri="{FF2B5EF4-FFF2-40B4-BE49-F238E27FC236}">
                <a16:creationId xmlns:a16="http://schemas.microsoft.com/office/drawing/2014/main" id="{00000000-0008-0000-0600-000005000000}"/>
              </a:ext>
            </a:extLst>
          </xdr:cNvPr>
          <xdr:cNvSpPr/>
        </xdr:nvSpPr>
        <xdr:spPr>
          <a:xfrm>
            <a:off x="7400926" y="1333500"/>
            <a:ext cx="285750" cy="304800"/>
          </a:xfrm>
          <a:prstGeom prst="roundRect">
            <a:avLst/>
          </a:prstGeom>
          <a:solidFill>
            <a:srgbClr val="F5EBFF"/>
          </a:solid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3600" rIns="36000" bIns="72000"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en-GB" sz="1800" b="0">
                <a:solidFill>
                  <a:srgbClr val="7030A0"/>
                </a:solidFill>
                <a:latin typeface="Arial" pitchFamily="34" charset="0"/>
                <a:ea typeface="+mn-ea"/>
                <a:cs typeface="Arial" pitchFamily="34" charset="0"/>
                <a:sym typeface="Wingdings"/>
              </a:rPr>
              <a:t></a:t>
            </a:r>
            <a:r>
              <a:rPr lang="en-GB" sz="1800" b="0">
                <a:solidFill>
                  <a:srgbClr val="993404"/>
                </a:solidFill>
                <a:latin typeface="Arial" pitchFamily="34" charset="0"/>
                <a:ea typeface="+mn-ea"/>
                <a:cs typeface="Arial" pitchFamily="34" charset="0"/>
                <a:sym typeface="Wingdings"/>
              </a:rPr>
              <a:t> </a:t>
            </a:r>
            <a:endParaRPr lang="en-GB" sz="1100" b="1">
              <a:solidFill>
                <a:srgbClr val="993404"/>
              </a:solidFill>
              <a:latin typeface="Arial" pitchFamily="34" charset="0"/>
              <a:cs typeface="Arial" pitchFamily="34" charset="0"/>
            </a:endParaRPr>
          </a:p>
        </xdr:txBody>
      </xdr:sp>
    </xdr:grpSp>
    <xdr:clientData/>
  </xdr:twoCellAnchor>
  <xdr:twoCellAnchor>
    <xdr:from>
      <xdr:col>0</xdr:col>
      <xdr:colOff>60960</xdr:colOff>
      <xdr:row>9</xdr:row>
      <xdr:rowOff>60960</xdr:rowOff>
    </xdr:from>
    <xdr:to>
      <xdr:col>18</xdr:col>
      <xdr:colOff>0</xdr:colOff>
      <xdr:row>15</xdr:row>
      <xdr:rowOff>83820</xdr:rowOff>
    </xdr:to>
    <xdr:sp macro="" textlink="">
      <xdr:nvSpPr>
        <xdr:cNvPr id="6" name="TextBox 5">
          <a:extLst>
            <a:ext uri="{FF2B5EF4-FFF2-40B4-BE49-F238E27FC236}">
              <a16:creationId xmlns:a16="http://schemas.microsoft.com/office/drawing/2014/main" id="{00000000-0008-0000-0600-000006000000}"/>
            </a:ext>
          </a:extLst>
        </xdr:cNvPr>
        <xdr:cNvSpPr txBox="1"/>
      </xdr:nvSpPr>
      <xdr:spPr>
        <a:xfrm>
          <a:off x="60960" y="1554480"/>
          <a:ext cx="8702040" cy="1028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cy-GB" sz="1000" b="1">
              <a:solidFill>
                <a:schemeClr val="dk1"/>
              </a:solidFill>
              <a:effectLst/>
              <a:latin typeface="Arial" panose="020B0604020202020204" pitchFamily="34" charset="0"/>
              <a:ea typeface="+mn-ea"/>
              <a:cs typeface="Arial" panose="020B0604020202020204" pitchFamily="34" charset="0"/>
            </a:rPr>
            <a:t>Noder:</a:t>
          </a:r>
          <a:endParaRPr lang="en-GB" sz="1000">
            <a:solidFill>
              <a:schemeClr val="dk1"/>
            </a:solidFill>
            <a:effectLst/>
            <a:latin typeface="Arial" panose="020B0604020202020204" pitchFamily="34" charset="0"/>
            <a:ea typeface="+mn-ea"/>
            <a:cs typeface="Arial" panose="020B0604020202020204" pitchFamily="34" charset="0"/>
          </a:endParaRPr>
        </a:p>
        <a:p>
          <a:r>
            <a:rPr lang="cy-GB" sz="1000" b="1">
              <a:solidFill>
                <a:schemeClr val="dk1"/>
              </a:solidFill>
              <a:effectLst/>
              <a:latin typeface="Arial" panose="020B0604020202020204" pitchFamily="34" charset="0"/>
              <a:ea typeface="+mn-ea"/>
              <a:cs typeface="Arial" panose="020B0604020202020204" pitchFamily="34" charset="0"/>
            </a:rPr>
            <a:t>Mae data 2020 yn rhagarweiniol iawn a dylid eu trin yn ofalus. </a:t>
          </a:r>
          <a:endParaRPr lang="en-GB" sz="1000">
            <a:solidFill>
              <a:schemeClr val="dk1"/>
            </a:solidFill>
            <a:effectLst/>
            <a:latin typeface="Arial" panose="020B0604020202020204" pitchFamily="34" charset="0"/>
            <a:ea typeface="+mn-ea"/>
            <a:cs typeface="Arial" panose="020B0604020202020204" pitchFamily="34" charset="0"/>
          </a:endParaRPr>
        </a:p>
        <a:p>
          <a:r>
            <a:rPr lang="cy-GB" sz="1000">
              <a:solidFill>
                <a:schemeClr val="dk1"/>
              </a:solidFill>
              <a:effectLst/>
              <a:latin typeface="Arial" panose="020B0604020202020204" pitchFamily="34" charset="0"/>
              <a:ea typeface="+mn-ea"/>
              <a:cs typeface="Arial" panose="020B0604020202020204" pitchFamily="34" charset="0"/>
            </a:rPr>
            <a:t>Mae Covid wedi effeithio ar y gwaith cofrestru oherwydd adleoli staff yn ystod 2020.  Amcangyfrifir bod data 2019 tua </a:t>
          </a:r>
          <a:r>
            <a:rPr lang="cy-GB" sz="1000" b="1">
              <a:solidFill>
                <a:schemeClr val="dk1"/>
              </a:solidFill>
              <a:effectLst/>
              <a:latin typeface="Arial" panose="020B0604020202020204" pitchFamily="34" charset="0"/>
              <a:ea typeface="+mn-ea"/>
              <a:cs typeface="Arial" panose="020B0604020202020204" pitchFamily="34" charset="0"/>
            </a:rPr>
            <a:t>80%</a:t>
          </a:r>
          <a:r>
            <a:rPr lang="cy-GB" sz="1000">
              <a:solidFill>
                <a:schemeClr val="dk1"/>
              </a:solidFill>
              <a:effectLst/>
              <a:latin typeface="Arial" panose="020B0604020202020204" pitchFamily="34" charset="0"/>
              <a:ea typeface="+mn-ea"/>
              <a:cs typeface="Arial" panose="020B0604020202020204" pitchFamily="34" charset="0"/>
            </a:rPr>
            <a:t> yn gyflawn o'u cymharu â blynyddoedd blaenorol.  Fodd bynnag, mae data 2020 yn llawer llai cyflawn (tua </a:t>
          </a:r>
          <a:r>
            <a:rPr lang="cy-GB" sz="1000" b="1">
              <a:solidFill>
                <a:schemeClr val="dk1"/>
              </a:solidFill>
              <a:effectLst/>
              <a:latin typeface="Arial" panose="020B0604020202020204" pitchFamily="34" charset="0"/>
              <a:ea typeface="+mn-ea"/>
              <a:cs typeface="Arial" panose="020B0604020202020204" pitchFamily="34" charset="0"/>
            </a:rPr>
            <a:t>50%</a:t>
          </a:r>
          <a:r>
            <a:rPr lang="cy-GB" sz="1000">
              <a:solidFill>
                <a:schemeClr val="dk1"/>
              </a:solidFill>
              <a:effectLst/>
              <a:latin typeface="Arial" panose="020B0604020202020204" pitchFamily="34" charset="0"/>
              <a:ea typeface="+mn-ea"/>
              <a:cs typeface="Arial" panose="020B0604020202020204" pitchFamily="34" charset="0"/>
            </a:rPr>
            <a:t>) adeg y dadansoddiad. </a:t>
          </a:r>
          <a:endParaRPr lang="en-GB" sz="1000">
            <a:solidFill>
              <a:schemeClr val="dk1"/>
            </a:solidFill>
            <a:effectLst/>
            <a:latin typeface="Arial" panose="020B0604020202020204" pitchFamily="34" charset="0"/>
            <a:ea typeface="+mn-ea"/>
            <a:cs typeface="Arial" panose="020B0604020202020204" pitchFamily="34" charset="0"/>
          </a:endParaRPr>
        </a:p>
        <a:p>
          <a:r>
            <a:rPr lang="cy-GB" sz="1000">
              <a:solidFill>
                <a:schemeClr val="dk1"/>
              </a:solidFill>
              <a:effectLst/>
              <a:latin typeface="Arial" panose="020B0604020202020204" pitchFamily="34" charset="0"/>
              <a:ea typeface="+mn-ea"/>
              <a:cs typeface="Arial" panose="020B0604020202020204" pitchFamily="34" charset="0"/>
            </a:rPr>
            <a:t>Mae hyn yn amrywio yn ôl cyflwr, gan fod gwaith wedi'i flaenoriaethu yn 2021 yn bragmataidd yn y drefn a nodwyd ym mhennod Q ICD10.  Proseswyd yr holl ddata a dderbyniwyd ar gyfer codau ICD10 Q00-Q39 a Q90-99 ond ni broseswyd data o Q40-Q89 oherwydd cyfyngiadau amser. </a:t>
          </a:r>
          <a:endParaRPr lang="en-GB" sz="1000">
            <a:solidFill>
              <a:schemeClr val="dk1"/>
            </a:solidFill>
            <a:effectLst/>
            <a:latin typeface="Arial" panose="020B0604020202020204" pitchFamily="34" charset="0"/>
            <a:ea typeface="+mn-ea"/>
            <a:cs typeface="Arial" panose="020B0604020202020204" pitchFamily="34" charset="0"/>
          </a:endParaRP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31</xdr:col>
      <xdr:colOff>620553</xdr:colOff>
      <xdr:row>6</xdr:row>
      <xdr:rowOff>171450</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2810648" cy="1066800"/>
        </a:xfrm>
        <a:prstGeom prst="rect">
          <a:avLst/>
        </a:prstGeom>
      </xdr:spPr>
    </xdr:pic>
    <xdr:clientData/>
  </xdr:twoCellAnchor>
  <xdr:twoCellAnchor>
    <xdr:from>
      <xdr:col>25</xdr:col>
      <xdr:colOff>152400</xdr:colOff>
      <xdr:row>7</xdr:row>
      <xdr:rowOff>123825</xdr:rowOff>
    </xdr:from>
    <xdr:to>
      <xdr:col>31</xdr:col>
      <xdr:colOff>455295</xdr:colOff>
      <xdr:row>9</xdr:row>
      <xdr:rowOff>114300</xdr:rowOff>
    </xdr:to>
    <xdr:grpSp>
      <xdr:nvGrpSpPr>
        <xdr:cNvPr id="3" name="Group 2">
          <a:extLst>
            <a:ext uri="{FF2B5EF4-FFF2-40B4-BE49-F238E27FC236}">
              <a16:creationId xmlns:a16="http://schemas.microsoft.com/office/drawing/2014/main" id="{00000000-0008-0000-0700-000003000000}"/>
            </a:ext>
          </a:extLst>
        </xdr:cNvPr>
        <xdr:cNvGrpSpPr/>
      </xdr:nvGrpSpPr>
      <xdr:grpSpPr>
        <a:xfrm>
          <a:off x="10515600" y="1200150"/>
          <a:ext cx="2131695" cy="400050"/>
          <a:chOff x="7362826" y="1257300"/>
          <a:chExt cx="1790700" cy="400050"/>
        </a:xfrm>
        <a:solidFill>
          <a:srgbClr val="FCE4D6"/>
        </a:solidFill>
      </xdr:grpSpPr>
      <xdr:sp macro="" textlink="">
        <xdr:nvSpPr>
          <xdr:cNvPr id="4" name="Rounded Rectangle 3">
            <a:hlinkClick xmlns:r="http://schemas.openxmlformats.org/officeDocument/2006/relationships" r:id="rId2" tooltip="Dychwelyd i’r Cynnwys"/>
            <a:extLst>
              <a:ext uri="{FF2B5EF4-FFF2-40B4-BE49-F238E27FC236}">
                <a16:creationId xmlns:a16="http://schemas.microsoft.com/office/drawing/2014/main" id="{00000000-0008-0000-0700-000004000000}"/>
              </a:ext>
            </a:extLst>
          </xdr:cNvPr>
          <xdr:cNvSpPr/>
        </xdr:nvSpPr>
        <xdr:spPr>
          <a:xfrm>
            <a:off x="7362826" y="1257300"/>
            <a:ext cx="1790700" cy="400050"/>
          </a:xfrm>
          <a:prstGeom prst="roundRect">
            <a:avLst/>
          </a:prstGeom>
          <a:solidFill>
            <a:srgbClr val="F5EBFF"/>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tIns="3600" bIns="72000"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en-GB" sz="1800" b="0">
                <a:solidFill>
                  <a:srgbClr val="7030A0"/>
                </a:solidFill>
                <a:latin typeface="Arial" pitchFamily="34" charset="0"/>
                <a:ea typeface="+mn-ea"/>
                <a:cs typeface="Arial" pitchFamily="34" charset="0"/>
                <a:sym typeface="Wingdings"/>
              </a:rPr>
              <a:t>  </a:t>
            </a:r>
            <a:r>
              <a:rPr lang="cy-GB" sz="1100">
                <a:solidFill>
                  <a:srgbClr val="7030A0"/>
                </a:solidFill>
                <a:latin typeface="Arial" pitchFamily="34" charset="0"/>
                <a:ea typeface="+mn-ea"/>
                <a:cs typeface="Arial" pitchFamily="34" charset="0"/>
              </a:rPr>
              <a:t>Dychwelyd i’r Cynnwys</a:t>
            </a:r>
            <a:endParaRPr lang="en-GB" sz="1100" b="0">
              <a:solidFill>
                <a:srgbClr val="7030A0"/>
              </a:solidFill>
              <a:latin typeface="Arial" pitchFamily="34" charset="0"/>
              <a:cs typeface="Arial" pitchFamily="34" charset="0"/>
            </a:endParaRPr>
          </a:p>
        </xdr:txBody>
      </xdr:sp>
      <xdr:sp macro="" textlink="">
        <xdr:nvSpPr>
          <xdr:cNvPr id="5" name="Rounded Rectangle 4">
            <a:hlinkClick xmlns:r="http://schemas.openxmlformats.org/officeDocument/2006/relationships" r:id="rId2" tooltip="Return to contents"/>
            <a:extLst>
              <a:ext uri="{FF2B5EF4-FFF2-40B4-BE49-F238E27FC236}">
                <a16:creationId xmlns:a16="http://schemas.microsoft.com/office/drawing/2014/main" id="{00000000-0008-0000-0700-000005000000}"/>
              </a:ext>
            </a:extLst>
          </xdr:cNvPr>
          <xdr:cNvSpPr/>
        </xdr:nvSpPr>
        <xdr:spPr>
          <a:xfrm>
            <a:off x="7400926" y="1333500"/>
            <a:ext cx="285750" cy="304800"/>
          </a:xfrm>
          <a:prstGeom prst="roundRect">
            <a:avLst/>
          </a:prstGeom>
          <a:solidFill>
            <a:srgbClr val="F5EBFF"/>
          </a:solid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3600" rIns="36000" bIns="72000"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en-GB" sz="1800" b="0">
                <a:solidFill>
                  <a:srgbClr val="7030A0"/>
                </a:solidFill>
                <a:latin typeface="Arial" pitchFamily="34" charset="0"/>
                <a:ea typeface="+mn-ea"/>
                <a:cs typeface="Arial" pitchFamily="34" charset="0"/>
                <a:sym typeface="Wingdings"/>
              </a:rPr>
              <a:t></a:t>
            </a:r>
            <a:r>
              <a:rPr lang="en-GB" sz="1800" b="0">
                <a:solidFill>
                  <a:srgbClr val="993404"/>
                </a:solidFill>
                <a:latin typeface="Arial" pitchFamily="34" charset="0"/>
                <a:ea typeface="+mn-ea"/>
                <a:cs typeface="Arial" pitchFamily="34" charset="0"/>
                <a:sym typeface="Wingdings"/>
              </a:rPr>
              <a:t> </a:t>
            </a:r>
            <a:endParaRPr lang="en-GB" sz="1100" b="1">
              <a:solidFill>
                <a:srgbClr val="993404"/>
              </a:solidFill>
              <a:latin typeface="Arial" pitchFamily="34" charset="0"/>
              <a:cs typeface="Arial" pitchFamily="34" charset="0"/>
            </a:endParaRPr>
          </a:p>
        </xdr:txBody>
      </xdr:sp>
    </xdr:grpSp>
    <xdr:clientData/>
  </xdr:twoCellAnchor>
  <xdr:twoCellAnchor>
    <xdr:from>
      <xdr:col>0</xdr:col>
      <xdr:colOff>76200</xdr:colOff>
      <xdr:row>9</xdr:row>
      <xdr:rowOff>68580</xdr:rowOff>
    </xdr:from>
    <xdr:to>
      <xdr:col>18</xdr:col>
      <xdr:colOff>91440</xdr:colOff>
      <xdr:row>15</xdr:row>
      <xdr:rowOff>91440</xdr:rowOff>
    </xdr:to>
    <xdr:sp macro="" textlink="">
      <xdr:nvSpPr>
        <xdr:cNvPr id="6" name="TextBox 5">
          <a:extLst>
            <a:ext uri="{FF2B5EF4-FFF2-40B4-BE49-F238E27FC236}">
              <a16:creationId xmlns:a16="http://schemas.microsoft.com/office/drawing/2014/main" id="{00000000-0008-0000-0700-000006000000}"/>
            </a:ext>
          </a:extLst>
        </xdr:cNvPr>
        <xdr:cNvSpPr txBox="1"/>
      </xdr:nvSpPr>
      <xdr:spPr>
        <a:xfrm>
          <a:off x="76200" y="1562100"/>
          <a:ext cx="8702040" cy="1028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cy-GB" sz="1000" b="1">
              <a:solidFill>
                <a:schemeClr val="dk1"/>
              </a:solidFill>
              <a:effectLst/>
              <a:latin typeface="Arial" panose="020B0604020202020204" pitchFamily="34" charset="0"/>
              <a:ea typeface="+mn-ea"/>
              <a:cs typeface="Arial" panose="020B0604020202020204" pitchFamily="34" charset="0"/>
            </a:rPr>
            <a:t>Noder:</a:t>
          </a:r>
          <a:endParaRPr lang="en-GB" sz="1000">
            <a:solidFill>
              <a:schemeClr val="dk1"/>
            </a:solidFill>
            <a:effectLst/>
            <a:latin typeface="Arial" panose="020B0604020202020204" pitchFamily="34" charset="0"/>
            <a:ea typeface="+mn-ea"/>
            <a:cs typeface="Arial" panose="020B0604020202020204" pitchFamily="34" charset="0"/>
          </a:endParaRPr>
        </a:p>
        <a:p>
          <a:r>
            <a:rPr lang="cy-GB" sz="1000" b="1">
              <a:solidFill>
                <a:schemeClr val="dk1"/>
              </a:solidFill>
              <a:effectLst/>
              <a:latin typeface="Arial" panose="020B0604020202020204" pitchFamily="34" charset="0"/>
              <a:ea typeface="+mn-ea"/>
              <a:cs typeface="Arial" panose="020B0604020202020204" pitchFamily="34" charset="0"/>
            </a:rPr>
            <a:t>Mae data 2020 yn rhagarweiniol iawn a dylid eu trin yn ofalus. </a:t>
          </a:r>
          <a:endParaRPr lang="en-GB" sz="1000">
            <a:solidFill>
              <a:schemeClr val="dk1"/>
            </a:solidFill>
            <a:effectLst/>
            <a:latin typeface="Arial" panose="020B0604020202020204" pitchFamily="34" charset="0"/>
            <a:ea typeface="+mn-ea"/>
            <a:cs typeface="Arial" panose="020B0604020202020204" pitchFamily="34" charset="0"/>
          </a:endParaRPr>
        </a:p>
        <a:p>
          <a:r>
            <a:rPr lang="cy-GB" sz="1000">
              <a:solidFill>
                <a:schemeClr val="dk1"/>
              </a:solidFill>
              <a:effectLst/>
              <a:latin typeface="Arial" panose="020B0604020202020204" pitchFamily="34" charset="0"/>
              <a:ea typeface="+mn-ea"/>
              <a:cs typeface="Arial" panose="020B0604020202020204" pitchFamily="34" charset="0"/>
            </a:rPr>
            <a:t>Mae Covid wedi effeithio ar y gwaith cofrestru oherwydd adleoli staff yn ystod 2020.  Amcangyfrifir bod data 2019 tua </a:t>
          </a:r>
          <a:r>
            <a:rPr lang="cy-GB" sz="1000" b="1">
              <a:solidFill>
                <a:schemeClr val="dk1"/>
              </a:solidFill>
              <a:effectLst/>
              <a:latin typeface="Arial" panose="020B0604020202020204" pitchFamily="34" charset="0"/>
              <a:ea typeface="+mn-ea"/>
              <a:cs typeface="Arial" panose="020B0604020202020204" pitchFamily="34" charset="0"/>
            </a:rPr>
            <a:t>80%</a:t>
          </a:r>
          <a:r>
            <a:rPr lang="cy-GB" sz="1000">
              <a:solidFill>
                <a:schemeClr val="dk1"/>
              </a:solidFill>
              <a:effectLst/>
              <a:latin typeface="Arial" panose="020B0604020202020204" pitchFamily="34" charset="0"/>
              <a:ea typeface="+mn-ea"/>
              <a:cs typeface="Arial" panose="020B0604020202020204" pitchFamily="34" charset="0"/>
            </a:rPr>
            <a:t> yn gyflawn o'u cymharu â blynyddoedd blaenorol.  Fodd bynnag, mae data 2020 yn llawer llai cyflawn (tua </a:t>
          </a:r>
          <a:r>
            <a:rPr lang="cy-GB" sz="1000" b="1">
              <a:solidFill>
                <a:schemeClr val="dk1"/>
              </a:solidFill>
              <a:effectLst/>
              <a:latin typeface="Arial" panose="020B0604020202020204" pitchFamily="34" charset="0"/>
              <a:ea typeface="+mn-ea"/>
              <a:cs typeface="Arial" panose="020B0604020202020204" pitchFamily="34" charset="0"/>
            </a:rPr>
            <a:t>50%</a:t>
          </a:r>
          <a:r>
            <a:rPr lang="cy-GB" sz="1000">
              <a:solidFill>
                <a:schemeClr val="dk1"/>
              </a:solidFill>
              <a:effectLst/>
              <a:latin typeface="Arial" panose="020B0604020202020204" pitchFamily="34" charset="0"/>
              <a:ea typeface="+mn-ea"/>
              <a:cs typeface="Arial" panose="020B0604020202020204" pitchFamily="34" charset="0"/>
            </a:rPr>
            <a:t>) adeg y dadansoddiad. </a:t>
          </a:r>
          <a:endParaRPr lang="en-GB" sz="1000">
            <a:solidFill>
              <a:schemeClr val="dk1"/>
            </a:solidFill>
            <a:effectLst/>
            <a:latin typeface="Arial" panose="020B0604020202020204" pitchFamily="34" charset="0"/>
            <a:ea typeface="+mn-ea"/>
            <a:cs typeface="Arial" panose="020B0604020202020204" pitchFamily="34" charset="0"/>
          </a:endParaRPr>
        </a:p>
        <a:p>
          <a:r>
            <a:rPr lang="cy-GB" sz="1000">
              <a:solidFill>
                <a:schemeClr val="dk1"/>
              </a:solidFill>
              <a:effectLst/>
              <a:latin typeface="Arial" panose="020B0604020202020204" pitchFamily="34" charset="0"/>
              <a:ea typeface="+mn-ea"/>
              <a:cs typeface="Arial" panose="020B0604020202020204" pitchFamily="34" charset="0"/>
            </a:rPr>
            <a:t>Mae hyn yn amrywio yn ôl cyflwr, gan fod gwaith wedi'i flaenoriaethu yn 2021 yn bragmataidd yn y drefn a nodwyd ym mhennod Q ICD10.  Proseswyd yr holl ddata a dderbyniwyd ar gyfer codau ICD10 Q00-Q39 a Q90-99 ond ni broseswyd data o Q40-Q89 oherwydd cyfyngiadau amser. </a:t>
          </a:r>
          <a:endParaRPr lang="en-GB" sz="1000">
            <a:solidFill>
              <a:schemeClr val="dk1"/>
            </a:solidFill>
            <a:effectLst/>
            <a:latin typeface="Arial" panose="020B0604020202020204" pitchFamily="34" charset="0"/>
            <a:ea typeface="+mn-ea"/>
            <a:cs typeface="Arial" panose="020B0604020202020204" pitchFamily="34" charset="0"/>
          </a:endParaRPr>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1531731</xdr:colOff>
      <xdr:row>15</xdr:row>
      <xdr:rowOff>61913</xdr:rowOff>
    </xdr:from>
    <xdr:to>
      <xdr:col>2</xdr:col>
      <xdr:colOff>1692255</xdr:colOff>
      <xdr:row>15</xdr:row>
      <xdr:rowOff>190500</xdr:rowOff>
    </xdr:to>
    <xdr:pic>
      <xdr:nvPicPr>
        <xdr:cNvPr id="2" name="Picture 4">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cstate="print"/>
        <a:srcRect l="12566" t="24170" r="86924" b="74512"/>
        <a:stretch>
          <a:fillRect/>
        </a:stretch>
      </xdr:blipFill>
      <xdr:spPr bwMode="auto">
        <a:xfrm>
          <a:off x="1703181" y="1747838"/>
          <a:ext cx="160524" cy="128587"/>
        </a:xfrm>
        <a:prstGeom prst="rect">
          <a:avLst/>
        </a:prstGeom>
        <a:noFill/>
        <a:ln w="1">
          <a:noFill/>
          <a:miter lim="800000"/>
          <a:headEnd/>
          <a:tailEnd type="none" w="med" len="med"/>
        </a:ln>
        <a:effectLst/>
      </xdr:spPr>
    </xdr:pic>
    <xdr:clientData/>
  </xdr:twoCellAnchor>
  <mc:AlternateContent xmlns:mc="http://schemas.openxmlformats.org/markup-compatibility/2006">
    <mc:Choice xmlns:a14="http://schemas.microsoft.com/office/drawing/2010/main" Requires="a14">
      <xdr:twoCellAnchor editAs="oneCell">
        <xdr:from>
          <xdr:col>2</xdr:col>
          <xdr:colOff>28575</xdr:colOff>
          <xdr:row>16</xdr:row>
          <xdr:rowOff>19050</xdr:rowOff>
        </xdr:from>
        <xdr:to>
          <xdr:col>2</xdr:col>
          <xdr:colOff>3038475</xdr:colOff>
          <xdr:row>17</xdr:row>
          <xdr:rowOff>228600</xdr:rowOff>
        </xdr:to>
        <xdr:sp macro="" textlink="">
          <xdr:nvSpPr>
            <xdr:cNvPr id="45057" name="Drop Down 1" hidden="1">
              <a:extLst>
                <a:ext uri="{63B3BB69-23CF-44E3-9099-C40C66FF867C}">
                  <a14:compatExt spid="_x0000_s45057"/>
                </a:ext>
                <a:ext uri="{FF2B5EF4-FFF2-40B4-BE49-F238E27FC236}">
                  <a16:creationId xmlns:a16="http://schemas.microsoft.com/office/drawing/2014/main" id="{00000000-0008-0000-0800-000001B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0</xdr:col>
      <xdr:colOff>0</xdr:colOff>
      <xdr:row>0</xdr:row>
      <xdr:rowOff>0</xdr:rowOff>
    </xdr:from>
    <xdr:to>
      <xdr:col>13</xdr:col>
      <xdr:colOff>388882</xdr:colOff>
      <xdr:row>7</xdr:row>
      <xdr:rowOff>9525</xdr:rowOff>
    </xdr:to>
    <xdr:pic>
      <xdr:nvPicPr>
        <xdr:cNvPr id="7" name="Picture 6">
          <a:extLst>
            <a:ext uri="{FF2B5EF4-FFF2-40B4-BE49-F238E27FC236}">
              <a16:creationId xmlns:a16="http://schemas.microsoft.com/office/drawing/2014/main" id="{00000000-0008-0000-08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0"/>
          <a:ext cx="10416802" cy="1085850"/>
        </a:xfrm>
        <a:prstGeom prst="rect">
          <a:avLst/>
        </a:prstGeom>
      </xdr:spPr>
    </xdr:pic>
    <xdr:clientData/>
  </xdr:twoCellAnchor>
  <xdr:twoCellAnchor>
    <xdr:from>
      <xdr:col>0</xdr:col>
      <xdr:colOff>91440</xdr:colOff>
      <xdr:row>9</xdr:row>
      <xdr:rowOff>53340</xdr:rowOff>
    </xdr:from>
    <xdr:to>
      <xdr:col>11</xdr:col>
      <xdr:colOff>106680</xdr:colOff>
      <xdr:row>13</xdr:row>
      <xdr:rowOff>198120</xdr:rowOff>
    </xdr:to>
    <xdr:sp macro="" textlink="">
      <xdr:nvSpPr>
        <xdr:cNvPr id="8" name="TextBox 7">
          <a:extLst>
            <a:ext uri="{FF2B5EF4-FFF2-40B4-BE49-F238E27FC236}">
              <a16:creationId xmlns:a16="http://schemas.microsoft.com/office/drawing/2014/main" id="{00000000-0008-0000-0800-000008000000}"/>
            </a:ext>
          </a:extLst>
        </xdr:cNvPr>
        <xdr:cNvSpPr txBox="1"/>
      </xdr:nvSpPr>
      <xdr:spPr>
        <a:xfrm>
          <a:off x="91440" y="1546860"/>
          <a:ext cx="8702040" cy="1028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cy-GB" sz="1000" b="1">
              <a:solidFill>
                <a:schemeClr val="dk1"/>
              </a:solidFill>
              <a:effectLst/>
              <a:latin typeface="Arial" panose="020B0604020202020204" pitchFamily="34" charset="0"/>
              <a:ea typeface="+mn-ea"/>
              <a:cs typeface="Arial" panose="020B0604020202020204" pitchFamily="34" charset="0"/>
            </a:rPr>
            <a:t>Noder:</a:t>
          </a:r>
          <a:endParaRPr lang="en-GB" sz="1000">
            <a:solidFill>
              <a:schemeClr val="dk1"/>
            </a:solidFill>
            <a:effectLst/>
            <a:latin typeface="Arial" panose="020B0604020202020204" pitchFamily="34" charset="0"/>
            <a:ea typeface="+mn-ea"/>
            <a:cs typeface="Arial" panose="020B0604020202020204" pitchFamily="34" charset="0"/>
          </a:endParaRPr>
        </a:p>
        <a:p>
          <a:r>
            <a:rPr lang="cy-GB" sz="1000" b="1">
              <a:solidFill>
                <a:schemeClr val="dk1"/>
              </a:solidFill>
              <a:effectLst/>
              <a:latin typeface="Arial" panose="020B0604020202020204" pitchFamily="34" charset="0"/>
              <a:ea typeface="+mn-ea"/>
              <a:cs typeface="Arial" panose="020B0604020202020204" pitchFamily="34" charset="0"/>
            </a:rPr>
            <a:t>Mae data 2020 yn rhagarweiniol iawn a dylid eu trin yn ofalus. </a:t>
          </a:r>
          <a:endParaRPr lang="en-GB" sz="1000">
            <a:solidFill>
              <a:schemeClr val="dk1"/>
            </a:solidFill>
            <a:effectLst/>
            <a:latin typeface="Arial" panose="020B0604020202020204" pitchFamily="34" charset="0"/>
            <a:ea typeface="+mn-ea"/>
            <a:cs typeface="Arial" panose="020B0604020202020204" pitchFamily="34" charset="0"/>
          </a:endParaRPr>
        </a:p>
        <a:p>
          <a:r>
            <a:rPr lang="cy-GB" sz="1000">
              <a:solidFill>
                <a:schemeClr val="dk1"/>
              </a:solidFill>
              <a:effectLst/>
              <a:latin typeface="Arial" panose="020B0604020202020204" pitchFamily="34" charset="0"/>
              <a:ea typeface="+mn-ea"/>
              <a:cs typeface="Arial" panose="020B0604020202020204" pitchFamily="34" charset="0"/>
            </a:rPr>
            <a:t>Mae Covid wedi effeithio ar y gwaith cofrestru oherwydd adleoli staff yn ystod 2020.  Amcangyfrifir bod data 2019 tua </a:t>
          </a:r>
          <a:r>
            <a:rPr lang="cy-GB" sz="1000" b="1">
              <a:solidFill>
                <a:schemeClr val="dk1"/>
              </a:solidFill>
              <a:effectLst/>
              <a:latin typeface="Arial" panose="020B0604020202020204" pitchFamily="34" charset="0"/>
              <a:ea typeface="+mn-ea"/>
              <a:cs typeface="Arial" panose="020B0604020202020204" pitchFamily="34" charset="0"/>
            </a:rPr>
            <a:t>80%</a:t>
          </a:r>
          <a:r>
            <a:rPr lang="cy-GB" sz="1000">
              <a:solidFill>
                <a:schemeClr val="dk1"/>
              </a:solidFill>
              <a:effectLst/>
              <a:latin typeface="Arial" panose="020B0604020202020204" pitchFamily="34" charset="0"/>
              <a:ea typeface="+mn-ea"/>
              <a:cs typeface="Arial" panose="020B0604020202020204" pitchFamily="34" charset="0"/>
            </a:rPr>
            <a:t> yn gyflawn o'u cymharu â blynyddoedd blaenorol.  Fodd bynnag, mae data 2020 yn llawer llai cyflawn (tua </a:t>
          </a:r>
          <a:r>
            <a:rPr lang="cy-GB" sz="1000" b="1">
              <a:solidFill>
                <a:schemeClr val="dk1"/>
              </a:solidFill>
              <a:effectLst/>
              <a:latin typeface="Arial" panose="020B0604020202020204" pitchFamily="34" charset="0"/>
              <a:ea typeface="+mn-ea"/>
              <a:cs typeface="Arial" panose="020B0604020202020204" pitchFamily="34" charset="0"/>
            </a:rPr>
            <a:t>50%</a:t>
          </a:r>
          <a:r>
            <a:rPr lang="cy-GB" sz="1000">
              <a:solidFill>
                <a:schemeClr val="dk1"/>
              </a:solidFill>
              <a:effectLst/>
              <a:latin typeface="Arial" panose="020B0604020202020204" pitchFamily="34" charset="0"/>
              <a:ea typeface="+mn-ea"/>
              <a:cs typeface="Arial" panose="020B0604020202020204" pitchFamily="34" charset="0"/>
            </a:rPr>
            <a:t>) adeg y dadansoddiad. </a:t>
          </a:r>
          <a:endParaRPr lang="en-GB" sz="1000">
            <a:solidFill>
              <a:schemeClr val="dk1"/>
            </a:solidFill>
            <a:effectLst/>
            <a:latin typeface="Arial" panose="020B0604020202020204" pitchFamily="34" charset="0"/>
            <a:ea typeface="+mn-ea"/>
            <a:cs typeface="Arial" panose="020B0604020202020204" pitchFamily="34" charset="0"/>
          </a:endParaRPr>
        </a:p>
        <a:p>
          <a:r>
            <a:rPr lang="cy-GB" sz="1000">
              <a:solidFill>
                <a:schemeClr val="dk1"/>
              </a:solidFill>
              <a:effectLst/>
              <a:latin typeface="Arial" panose="020B0604020202020204" pitchFamily="34" charset="0"/>
              <a:ea typeface="+mn-ea"/>
              <a:cs typeface="Arial" panose="020B0604020202020204" pitchFamily="34" charset="0"/>
            </a:rPr>
            <a:t>Mae hyn yn amrywio yn ôl cyflwr, gan fod gwaith wedi'i flaenoriaethu yn 2021 yn bragmataidd yn y drefn a nodwyd ym mhennod Q ICD10.  Proseswyd yr holl ddata a dderbyniwyd ar gyfer codau ICD10 Q00-Q39 a Q90-99 ond ni broseswyd data o Q40-Q89 oherwydd cyfyngiadau amser. </a:t>
          </a:r>
          <a:endParaRPr lang="en-GB" sz="1000">
            <a:solidFill>
              <a:schemeClr val="dk1"/>
            </a:solidFill>
            <a:effectLst/>
            <a:latin typeface="Arial" panose="020B0604020202020204" pitchFamily="34" charset="0"/>
            <a:ea typeface="+mn-ea"/>
            <a:cs typeface="Arial" panose="020B0604020202020204" pitchFamily="34" charset="0"/>
          </a:endParaRPr>
        </a:p>
      </xdr:txBody>
    </xdr:sp>
    <xdr:clientData/>
  </xdr:twoCellAnchor>
  <xdr:twoCellAnchor>
    <xdr:from>
      <xdr:col>10</xdr:col>
      <xdr:colOff>489585</xdr:colOff>
      <xdr:row>8</xdr:row>
      <xdr:rowOff>85725</xdr:rowOff>
    </xdr:from>
    <xdr:to>
      <xdr:col>13</xdr:col>
      <xdr:colOff>278130</xdr:colOff>
      <xdr:row>10</xdr:row>
      <xdr:rowOff>30480</xdr:rowOff>
    </xdr:to>
    <xdr:grpSp>
      <xdr:nvGrpSpPr>
        <xdr:cNvPr id="4" name="Group 3">
          <a:extLst>
            <a:ext uri="{FF2B5EF4-FFF2-40B4-BE49-F238E27FC236}">
              <a16:creationId xmlns:a16="http://schemas.microsoft.com/office/drawing/2014/main" id="{00000000-0008-0000-0800-000004000000}"/>
            </a:ext>
          </a:extLst>
        </xdr:cNvPr>
        <xdr:cNvGrpSpPr/>
      </xdr:nvGrpSpPr>
      <xdr:grpSpPr>
        <a:xfrm>
          <a:off x="8166735" y="1343025"/>
          <a:ext cx="2131695" cy="401955"/>
          <a:chOff x="7362826" y="1257300"/>
          <a:chExt cx="1790700" cy="400050"/>
        </a:xfrm>
        <a:solidFill>
          <a:srgbClr val="FCE4D6"/>
        </a:solidFill>
      </xdr:grpSpPr>
      <xdr:sp macro="" textlink="">
        <xdr:nvSpPr>
          <xdr:cNvPr id="5" name="Rounded Rectangle 4">
            <a:hlinkClick xmlns:r="http://schemas.openxmlformats.org/officeDocument/2006/relationships" r:id="rId3" tooltip="Dychwelyd i’r Cynnwys"/>
            <a:extLst>
              <a:ext uri="{FF2B5EF4-FFF2-40B4-BE49-F238E27FC236}">
                <a16:creationId xmlns:a16="http://schemas.microsoft.com/office/drawing/2014/main" id="{00000000-0008-0000-0800-000005000000}"/>
              </a:ext>
            </a:extLst>
          </xdr:cNvPr>
          <xdr:cNvSpPr/>
        </xdr:nvSpPr>
        <xdr:spPr>
          <a:xfrm>
            <a:off x="7362826" y="1257300"/>
            <a:ext cx="1790700" cy="400050"/>
          </a:xfrm>
          <a:prstGeom prst="roundRect">
            <a:avLst/>
          </a:prstGeom>
          <a:solidFill>
            <a:srgbClr val="F5EBFF"/>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tIns="3600" bIns="72000"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en-GB" sz="1800" b="0">
                <a:solidFill>
                  <a:srgbClr val="7030A0"/>
                </a:solidFill>
                <a:latin typeface="Arial" pitchFamily="34" charset="0"/>
                <a:ea typeface="+mn-ea"/>
                <a:cs typeface="Arial" pitchFamily="34" charset="0"/>
                <a:sym typeface="Wingdings"/>
              </a:rPr>
              <a:t>  </a:t>
            </a:r>
            <a:r>
              <a:rPr lang="cy-GB" sz="1100">
                <a:solidFill>
                  <a:srgbClr val="7030A0"/>
                </a:solidFill>
                <a:latin typeface="Arial" pitchFamily="34" charset="0"/>
                <a:ea typeface="+mn-ea"/>
                <a:cs typeface="Arial" pitchFamily="34" charset="0"/>
              </a:rPr>
              <a:t>Dychwelyd i’r Cynnwys</a:t>
            </a:r>
            <a:endParaRPr lang="en-GB" sz="1100" b="0">
              <a:solidFill>
                <a:srgbClr val="7030A0"/>
              </a:solidFill>
              <a:latin typeface="Arial" pitchFamily="34" charset="0"/>
              <a:cs typeface="Arial" pitchFamily="34" charset="0"/>
            </a:endParaRPr>
          </a:p>
        </xdr:txBody>
      </xdr:sp>
      <xdr:sp macro="" textlink="">
        <xdr:nvSpPr>
          <xdr:cNvPr id="6" name="Rounded Rectangle 5">
            <a:hlinkClick xmlns:r="http://schemas.openxmlformats.org/officeDocument/2006/relationships" r:id="rId3" tooltip="Return to contents"/>
            <a:extLst>
              <a:ext uri="{FF2B5EF4-FFF2-40B4-BE49-F238E27FC236}">
                <a16:creationId xmlns:a16="http://schemas.microsoft.com/office/drawing/2014/main" id="{00000000-0008-0000-0800-000006000000}"/>
              </a:ext>
            </a:extLst>
          </xdr:cNvPr>
          <xdr:cNvSpPr/>
        </xdr:nvSpPr>
        <xdr:spPr>
          <a:xfrm>
            <a:off x="7400926" y="1333500"/>
            <a:ext cx="285750" cy="304800"/>
          </a:xfrm>
          <a:prstGeom prst="roundRect">
            <a:avLst/>
          </a:prstGeom>
          <a:solidFill>
            <a:srgbClr val="F5EBFF"/>
          </a:solid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3600" rIns="36000" bIns="72000"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en-GB" sz="1800" b="0">
                <a:solidFill>
                  <a:srgbClr val="7030A0"/>
                </a:solidFill>
                <a:latin typeface="Arial" pitchFamily="34" charset="0"/>
                <a:ea typeface="+mn-ea"/>
                <a:cs typeface="Arial" pitchFamily="34" charset="0"/>
                <a:sym typeface="Wingdings"/>
              </a:rPr>
              <a:t></a:t>
            </a:r>
            <a:r>
              <a:rPr lang="en-GB" sz="1800" b="0">
                <a:solidFill>
                  <a:srgbClr val="993404"/>
                </a:solidFill>
                <a:latin typeface="Arial" pitchFamily="34" charset="0"/>
                <a:ea typeface="+mn-ea"/>
                <a:cs typeface="Arial" pitchFamily="34" charset="0"/>
                <a:sym typeface="Wingdings"/>
              </a:rPr>
              <a:t> </a:t>
            </a:r>
            <a:endParaRPr lang="en-GB" sz="1100" b="1">
              <a:solidFill>
                <a:srgbClr val="993404"/>
              </a:solidFill>
              <a:latin typeface="Arial" pitchFamily="34" charset="0"/>
              <a:cs typeface="Arial" pitchFamily="34" charset="0"/>
            </a:endParaRP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nationalarchives.gov.uk/doc/open-government-licence-cymraeg/version/3/"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icc.gig.cymru/gwasanaethau-a-thimau/gwasanaeth-gwybodaeth-a-chofrestr-anomaleddau-cynhenid-cymru-caris/clefydau-prin/"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ggacc.wales.nhs.uk/clefydau-prin"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ggacc.wales.nhs.uk/clefydau-prin"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www.ggacc.wales.nhs.uk/clefydau-prin"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www.ggacc.wales.nhs.uk/clefydau-prin"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http://www.ggacc.wales.nhs.uk/clefydau-prin"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hyperlink" Target="http://www.ggacc.wales.nhs.uk/clefydau-prin" TargetMode="Externa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42"/>
  <sheetViews>
    <sheetView showGridLines="0" showRowColHeaders="0" tabSelected="1" zoomScaleNormal="100" workbookViewId="0"/>
  </sheetViews>
  <sheetFormatPr defaultColWidth="9.140625" defaultRowHeight="12.75" x14ac:dyDescent="0.2"/>
  <cols>
    <col min="1" max="1" width="1.7109375" style="30" customWidth="1"/>
    <col min="2" max="3" width="7.7109375" style="30" customWidth="1"/>
    <col min="4" max="4" width="8.7109375" style="30" customWidth="1"/>
    <col min="5" max="7" width="7.7109375" style="30" customWidth="1"/>
    <col min="8" max="8" width="7.7109375" style="31" customWidth="1"/>
    <col min="9" max="12" width="7.7109375" style="30" customWidth="1"/>
    <col min="13" max="13" width="14.42578125" style="30" customWidth="1"/>
    <col min="14" max="14" width="19.5703125" style="30" customWidth="1"/>
    <col min="15" max="16384" width="9.140625" style="30"/>
  </cols>
  <sheetData>
    <row r="1" spans="1:15" ht="6.95" customHeight="1" x14ac:dyDescent="0.2">
      <c r="A1" s="149"/>
    </row>
    <row r="4" spans="1:15" x14ac:dyDescent="0.2">
      <c r="C4" s="150"/>
    </row>
    <row r="5" spans="1:15" x14ac:dyDescent="0.2">
      <c r="C5" s="130"/>
    </row>
    <row r="6" spans="1:15" x14ac:dyDescent="0.2">
      <c r="C6" s="130"/>
    </row>
    <row r="7" spans="1:15" ht="7.5" customHeight="1" x14ac:dyDescent="0.2"/>
    <row r="8" spans="1:15" s="35" customFormat="1" ht="14.1" customHeight="1" x14ac:dyDescent="0.2">
      <c r="H8" s="36"/>
    </row>
    <row r="9" spans="1:15" s="35" customFormat="1" ht="30.75" customHeight="1" x14ac:dyDescent="0.25">
      <c r="B9" s="151" t="s">
        <v>1530</v>
      </c>
      <c r="H9" s="36"/>
    </row>
    <row r="10" spans="1:15" s="35" customFormat="1" ht="18" customHeight="1" x14ac:dyDescent="0.2">
      <c r="H10" s="36"/>
    </row>
    <row r="11" spans="1:15" s="35" customFormat="1" ht="14.1" customHeight="1" x14ac:dyDescent="0.2">
      <c r="B11" s="30"/>
      <c r="C11" s="32"/>
      <c r="D11" s="32"/>
      <c r="E11" s="32"/>
      <c r="F11" s="30"/>
      <c r="G11" s="30"/>
      <c r="H11" s="32"/>
      <c r="I11" s="30"/>
      <c r="J11" s="30"/>
      <c r="K11" s="30"/>
      <c r="L11" s="30"/>
      <c r="M11" s="30"/>
      <c r="N11" s="30"/>
      <c r="O11" s="30"/>
    </row>
    <row r="12" spans="1:15" s="35" customFormat="1" ht="14.1" customHeight="1" x14ac:dyDescent="0.2">
      <c r="B12" s="30"/>
      <c r="C12" s="30"/>
      <c r="D12" s="30"/>
      <c r="E12" s="30"/>
      <c r="F12" s="30"/>
      <c r="G12" s="30"/>
      <c r="H12" s="30"/>
      <c r="I12" s="30"/>
      <c r="J12" s="30"/>
      <c r="K12" s="30"/>
      <c r="L12" s="30"/>
      <c r="M12" s="30"/>
      <c r="N12" s="30"/>
      <c r="O12" s="30"/>
    </row>
    <row r="13" spans="1:15" s="35" customFormat="1" ht="14.1" customHeight="1" x14ac:dyDescent="0.2">
      <c r="B13" s="30"/>
      <c r="C13" s="32"/>
      <c r="D13" s="32"/>
      <c r="E13" s="32"/>
      <c r="F13" s="30"/>
      <c r="G13" s="30"/>
      <c r="H13" s="32"/>
      <c r="I13" s="30"/>
      <c r="J13" s="32"/>
      <c r="K13" s="32"/>
      <c r="L13" s="30"/>
      <c r="M13" s="30"/>
      <c r="N13" s="30"/>
      <c r="O13" s="30"/>
    </row>
    <row r="14" spans="1:15" s="35" customFormat="1" ht="14.1" customHeight="1" x14ac:dyDescent="0.2">
      <c r="B14" s="30"/>
      <c r="C14" s="30"/>
      <c r="D14" s="30"/>
      <c r="E14" s="30"/>
      <c r="F14" s="30"/>
      <c r="G14" s="30"/>
      <c r="H14" s="30"/>
      <c r="I14" s="30"/>
      <c r="J14" s="30"/>
      <c r="K14" s="30"/>
      <c r="L14" s="30"/>
      <c r="M14" s="30"/>
      <c r="N14" s="30"/>
      <c r="O14" s="30"/>
    </row>
    <row r="15" spans="1:15" s="35" customFormat="1" ht="14.1" customHeight="1" x14ac:dyDescent="0.2">
      <c r="B15" s="30"/>
      <c r="C15" s="32"/>
      <c r="D15" s="32"/>
      <c r="E15" s="32"/>
      <c r="F15" s="30"/>
      <c r="G15" s="30"/>
      <c r="H15" s="34"/>
      <c r="I15" s="30"/>
      <c r="J15" s="32"/>
      <c r="K15" s="32"/>
      <c r="L15" s="32"/>
      <c r="M15" s="32"/>
      <c r="N15" s="30"/>
      <c r="O15" s="30"/>
    </row>
    <row r="16" spans="1:15" s="35" customFormat="1" ht="14.1" customHeight="1" x14ac:dyDescent="0.2">
      <c r="B16" s="30"/>
      <c r="C16" s="30"/>
      <c r="D16" s="30"/>
      <c r="E16" s="30"/>
      <c r="F16" s="30"/>
      <c r="G16" s="30"/>
      <c r="H16" s="30"/>
      <c r="I16" s="30"/>
      <c r="J16" s="30"/>
      <c r="K16" s="30"/>
      <c r="L16" s="30"/>
      <c r="M16" s="30"/>
      <c r="N16" s="30"/>
      <c r="O16" s="30"/>
    </row>
    <row r="17" spans="2:15" s="35" customFormat="1" ht="14.1" customHeight="1" x14ac:dyDescent="0.2">
      <c r="B17" s="30"/>
      <c r="C17" s="32"/>
      <c r="D17" s="30"/>
      <c r="E17" s="30"/>
      <c r="F17" s="30"/>
      <c r="G17" s="30"/>
      <c r="H17" s="32"/>
      <c r="I17" s="30"/>
      <c r="J17" s="30"/>
      <c r="K17" s="30"/>
      <c r="L17" s="30"/>
      <c r="M17" s="30"/>
      <c r="N17" s="30"/>
      <c r="O17" s="30"/>
    </row>
    <row r="18" spans="2:15" s="35" customFormat="1" ht="14.1" customHeight="1" x14ac:dyDescent="0.2">
      <c r="B18" s="30"/>
      <c r="C18" s="30"/>
      <c r="D18" s="30"/>
      <c r="E18" s="30"/>
      <c r="F18" s="30"/>
      <c r="G18" s="31"/>
      <c r="H18" s="30"/>
      <c r="I18" s="30"/>
      <c r="J18" s="30"/>
      <c r="K18" s="30"/>
      <c r="L18" s="30"/>
      <c r="M18" s="30"/>
      <c r="N18" s="30"/>
      <c r="O18" s="30"/>
    </row>
    <row r="19" spans="2:15" s="35" customFormat="1" ht="14.1" customHeight="1" x14ac:dyDescent="0.2">
      <c r="H19" s="36"/>
    </row>
    <row r="20" spans="2:15" s="35" customFormat="1" ht="14.1" customHeight="1" x14ac:dyDescent="0.2">
      <c r="H20" s="36"/>
    </row>
    <row r="21" spans="2:15" s="35" customFormat="1" ht="14.1" customHeight="1" x14ac:dyDescent="0.2">
      <c r="H21" s="36"/>
    </row>
    <row r="22" spans="2:15" s="35" customFormat="1" ht="14.1" customHeight="1" x14ac:dyDescent="0.2">
      <c r="H22" s="36"/>
    </row>
    <row r="23" spans="2:15" s="35" customFormat="1" ht="14.1" customHeight="1" x14ac:dyDescent="0.2">
      <c r="H23" s="36"/>
    </row>
    <row r="24" spans="2:15" s="35" customFormat="1" ht="14.1" customHeight="1" x14ac:dyDescent="0.2">
      <c r="H24" s="36"/>
    </row>
    <row r="25" spans="2:15" s="35" customFormat="1" ht="14.1" customHeight="1" x14ac:dyDescent="0.2">
      <c r="B25" s="255"/>
      <c r="H25" s="36"/>
    </row>
    <row r="26" spans="2:15" s="35" customFormat="1" ht="14.1" customHeight="1" x14ac:dyDescent="0.2">
      <c r="B26" s="255"/>
      <c r="H26" s="36"/>
    </row>
    <row r="27" spans="2:15" s="35" customFormat="1" ht="14.1" customHeight="1" x14ac:dyDescent="0.2">
      <c r="B27" s="256"/>
      <c r="H27" s="36"/>
    </row>
    <row r="28" spans="2:15" s="35" customFormat="1" ht="14.1" customHeight="1" x14ac:dyDescent="0.2">
      <c r="B28" s="256"/>
      <c r="H28" s="36"/>
    </row>
    <row r="29" spans="2:15" s="35" customFormat="1" ht="14.1" customHeight="1" x14ac:dyDescent="0.2">
      <c r="H29" s="36"/>
    </row>
    <row r="30" spans="2:15" x14ac:dyDescent="0.2">
      <c r="B30" s="257" t="s">
        <v>1531</v>
      </c>
      <c r="C30" s="152"/>
      <c r="D30" s="153"/>
      <c r="E30" s="153"/>
      <c r="F30" s="153"/>
      <c r="G30" s="153"/>
      <c r="H30" s="153"/>
      <c r="I30" s="153"/>
      <c r="J30" s="153"/>
      <c r="K30" s="153"/>
      <c r="L30" s="154"/>
      <c r="M30" s="154"/>
      <c r="N30" s="154"/>
      <c r="O30" s="154"/>
    </row>
    <row r="31" spans="2:15" x14ac:dyDescent="0.2">
      <c r="B31" s="257"/>
      <c r="C31" s="152"/>
      <c r="D31" s="153"/>
      <c r="E31" s="153"/>
      <c r="F31" s="153"/>
      <c r="G31" s="153"/>
      <c r="H31" s="153"/>
      <c r="I31" s="153"/>
      <c r="J31" s="153"/>
      <c r="K31" s="153"/>
      <c r="L31" s="154"/>
      <c r="M31" s="154"/>
      <c r="N31" s="154"/>
      <c r="O31" s="154"/>
    </row>
    <row r="32" spans="2:15" ht="24" customHeight="1" x14ac:dyDescent="0.2">
      <c r="B32" s="262" t="s">
        <v>1552</v>
      </c>
      <c r="C32" s="262"/>
      <c r="D32" s="262"/>
      <c r="E32" s="262"/>
      <c r="F32" s="262"/>
      <c r="G32" s="262"/>
      <c r="H32" s="262"/>
      <c r="I32" s="262"/>
      <c r="J32" s="262"/>
      <c r="K32" s="262"/>
      <c r="L32" s="262"/>
      <c r="M32" s="262"/>
      <c r="N32" s="262"/>
      <c r="O32" s="262"/>
    </row>
    <row r="33" spans="2:16" ht="18.600000000000001" customHeight="1" x14ac:dyDescent="0.2">
      <c r="B33" s="257" t="s">
        <v>1553</v>
      </c>
      <c r="C33" s="257"/>
      <c r="D33" s="257"/>
      <c r="E33" s="257"/>
      <c r="F33" s="257"/>
      <c r="G33" s="257"/>
      <c r="H33" s="257"/>
      <c r="I33" s="257"/>
      <c r="J33" s="257"/>
      <c r="K33" s="257"/>
      <c r="L33" s="257"/>
      <c r="M33" s="257"/>
      <c r="N33" s="257"/>
      <c r="O33" s="155"/>
      <c r="P33" s="156"/>
    </row>
    <row r="34" spans="2:16" x14ac:dyDescent="0.2">
      <c r="B34" s="257"/>
      <c r="C34" s="154"/>
      <c r="D34" s="154"/>
      <c r="E34" s="154"/>
      <c r="F34" s="154"/>
      <c r="G34" s="157"/>
      <c r="H34" s="154"/>
      <c r="I34" s="154"/>
      <c r="J34" s="154"/>
      <c r="K34" s="154"/>
      <c r="L34" s="154"/>
      <c r="M34" s="154"/>
      <c r="N34" s="154"/>
      <c r="O34" s="154"/>
    </row>
    <row r="35" spans="2:16" x14ac:dyDescent="0.2">
      <c r="B35" s="257"/>
      <c r="H35" s="30"/>
    </row>
    <row r="36" spans="2:16" x14ac:dyDescent="0.2">
      <c r="H36" s="30"/>
    </row>
    <row r="37" spans="2:16" x14ac:dyDescent="0.2">
      <c r="H37" s="30"/>
    </row>
    <row r="38" spans="2:16" x14ac:dyDescent="0.2">
      <c r="H38" s="30"/>
    </row>
    <row r="39" spans="2:16" x14ac:dyDescent="0.2">
      <c r="H39" s="30"/>
    </row>
    <row r="40" spans="2:16" x14ac:dyDescent="0.2">
      <c r="H40" s="30"/>
    </row>
    <row r="41" spans="2:16" x14ac:dyDescent="0.2">
      <c r="H41" s="30"/>
    </row>
    <row r="42" spans="2:16" x14ac:dyDescent="0.2">
      <c r="H42" s="30"/>
    </row>
  </sheetData>
  <sheetProtection algorithmName="SHA-512" hashValue="K/2TzmleHV63PsY/PT9J5dQeQcmiVQ1as6aDGkryAPneQYjS+z4mahUvAJGHMQBEzHz1LFSlIIJapy2Sy9hMvw==" saltValue="7B26ww3zqrDmj6J5U6+WjQ==" spinCount="100000" sheet="1" scenarios="1"/>
  <mergeCells count="1">
    <mergeCell ref="B32:O32"/>
  </mergeCells>
  <hyperlinks>
    <hyperlink ref="B33" r:id="rId1" display="http://www.nationalarchives.gov.uk/doc/open-government-licence-cymraeg/version/3/ " xr:uid="{00000000-0004-0000-0000-000000000000}"/>
  </hyperlinks>
  <pageMargins left="0.35433070866141736" right="0.35433070866141736" top="0.39370078740157483" bottom="0.39370078740157483" header="0.51181102362204722" footer="0.51181102362204722"/>
  <pageSetup paperSize="9" scale="80" orientation="landscape"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4B8D"/>
  </sheetPr>
  <dimension ref="A1:AE98"/>
  <sheetViews>
    <sheetView showGridLines="0" topLeftCell="A34" workbookViewId="0">
      <selection activeCell="G57" sqref="G57"/>
    </sheetView>
  </sheetViews>
  <sheetFormatPr defaultColWidth="9.140625" defaultRowHeight="12.75" x14ac:dyDescent="0.2"/>
  <cols>
    <col min="1" max="1" width="24.5703125" style="11" customWidth="1"/>
    <col min="2" max="2" width="39.42578125" style="11" bestFit="1" customWidth="1"/>
    <col min="3" max="3" width="43.85546875" style="11" bestFit="1" customWidth="1"/>
    <col min="4" max="7" width="10.7109375" style="11" customWidth="1"/>
    <col min="8" max="8" width="2.28515625" style="11" customWidth="1"/>
    <col min="9" max="11" width="10.7109375" style="11" customWidth="1"/>
    <col min="12" max="12" width="11.140625" style="11" customWidth="1"/>
    <col min="13" max="19" width="9.140625" style="11"/>
    <col min="20" max="20" width="6.28515625" style="11" customWidth="1"/>
    <col min="21" max="21" width="6.42578125" style="11" customWidth="1"/>
    <col min="22" max="22" width="6.5703125" style="11" customWidth="1"/>
    <col min="23" max="23" width="6.140625" style="11" customWidth="1"/>
    <col min="24" max="24" width="5.28515625" style="11" customWidth="1"/>
    <col min="25" max="25" width="8.5703125" style="11" bestFit="1" customWidth="1"/>
    <col min="26" max="26" width="9.140625" style="11" bestFit="1" customWidth="1"/>
    <col min="27" max="28" width="8.5703125" style="11" bestFit="1" customWidth="1"/>
    <col min="29" max="16384" width="9.140625" style="11"/>
  </cols>
  <sheetData>
    <row r="1" spans="1:31" s="15" customFormat="1" ht="17.25" customHeight="1" x14ac:dyDescent="0.25">
      <c r="A1" s="13" t="s">
        <v>118</v>
      </c>
      <c r="B1" s="14"/>
    </row>
    <row r="2" spans="1:31" ht="6" customHeight="1" x14ac:dyDescent="0.2">
      <c r="A2" s="12"/>
    </row>
    <row r="3" spans="1:31" ht="24.75" customHeight="1" x14ac:dyDescent="0.2">
      <c r="A3" s="16" t="s">
        <v>113</v>
      </c>
      <c r="B3" s="17">
        <v>1</v>
      </c>
      <c r="C3" s="18" t="str">
        <f>VLOOKUP(B3,A70:C98,3,FALSE)</f>
        <v>Wales</v>
      </c>
      <c r="D3" s="18" t="str">
        <f>VLOOKUP(C3,C70:E98,2,FALSE)</f>
        <v>Wales</v>
      </c>
      <c r="E3" s="18" t="str">
        <f>VLOOKUP(B3,A70:F98,2,FALSE)</f>
        <v>Cymru</v>
      </c>
      <c r="I3" s="19"/>
      <c r="J3" s="19"/>
      <c r="K3" s="19"/>
    </row>
    <row r="5" spans="1:31" x14ac:dyDescent="0.2">
      <c r="D5" s="293" t="s">
        <v>119</v>
      </c>
      <c r="E5" s="293"/>
      <c r="F5" s="293"/>
      <c r="G5" s="293"/>
      <c r="I5" s="293" t="s">
        <v>120</v>
      </c>
      <c r="J5" s="293"/>
      <c r="K5" s="293"/>
      <c r="L5" s="293"/>
      <c r="P5" s="51"/>
      <c r="U5" s="51"/>
      <c r="Z5" s="51"/>
      <c r="AE5" s="51"/>
    </row>
    <row r="6" spans="1:31" s="15" customFormat="1" ht="21" customHeight="1" x14ac:dyDescent="0.25">
      <c r="A6" s="20" t="s">
        <v>121</v>
      </c>
      <c r="B6" s="20" t="s">
        <v>122</v>
      </c>
      <c r="D6" s="48" t="s">
        <v>164</v>
      </c>
      <c r="E6" s="48" t="s">
        <v>165</v>
      </c>
      <c r="F6" s="48" t="s">
        <v>166</v>
      </c>
      <c r="G6" s="48" t="s">
        <v>167</v>
      </c>
      <c r="H6" s="21"/>
      <c r="I6" s="48" t="s">
        <v>164</v>
      </c>
      <c r="J6" s="48" t="s">
        <v>165</v>
      </c>
      <c r="K6" s="48" t="s">
        <v>166</v>
      </c>
      <c r="L6" s="48" t="s">
        <v>167</v>
      </c>
    </row>
    <row r="7" spans="1:31" x14ac:dyDescent="0.2">
      <c r="A7" s="22" t="str">
        <f>$C$3&amp;"_"&amp;B7</f>
        <v>Wales_total cases</v>
      </c>
      <c r="B7" s="22" t="s">
        <v>116</v>
      </c>
      <c r="C7" s="3" t="s">
        <v>41</v>
      </c>
      <c r="D7" s="19">
        <f>VLOOKUP(A7,'Data - 5 year cases (2nd Supp)'!$A$2:$G$1285,4,FALSE)</f>
        <v>9339</v>
      </c>
      <c r="E7" s="19">
        <f>VLOOKUP(A7,'Data - 5 year cases (2nd Supp)'!$A$2:$G$1285,5,FALSE)</f>
        <v>9389</v>
      </c>
      <c r="F7" s="19">
        <f>VLOOKUP(A7,'Data - 5 year cases (2nd Supp)'!$A$2:$G$1285,6,FALSE)</f>
        <v>8075</v>
      </c>
      <c r="G7" s="19">
        <f>VLOOKUP(A7,'Data - 5 year cases (2nd Supp)'!$A$2:$G$1285,7,FALSE)</f>
        <v>5303</v>
      </c>
      <c r="H7" s="19"/>
      <c r="I7" s="23">
        <f>(D7/VLOOKUP($C$3,'Data - 5-year births'!$A$3:$F$32,3,FALSE))*10000</f>
        <v>591.15826254288572</v>
      </c>
      <c r="J7" s="23">
        <f>(E7/VLOOKUP($C$3,'Data - 5-year births'!$A$3:$F$32,4,FALSE))*10000</f>
        <v>535.22973435184122</v>
      </c>
      <c r="K7" s="23">
        <f>(F7/VLOOKUP($C$3,'Data - 5-year births'!$A$3:$F$32,5,FALSE))*10000</f>
        <v>468.80896397573224</v>
      </c>
      <c r="L7" s="23">
        <f>(G7/VLOOKUP($C$3,'Data - 5-year births'!$A$3:$F$32,6,FALSE))*10000</f>
        <v>341.5077085560464</v>
      </c>
      <c r="M7" s="44"/>
      <c r="N7" s="44"/>
      <c r="O7" s="44"/>
      <c r="P7" s="44"/>
      <c r="Q7" s="44"/>
      <c r="R7" s="44"/>
      <c r="S7" s="44"/>
      <c r="T7" s="51"/>
      <c r="U7" s="51"/>
      <c r="V7" s="51"/>
      <c r="W7" s="51"/>
      <c r="X7" s="51"/>
      <c r="Y7" s="53"/>
      <c r="Z7" s="52"/>
      <c r="AA7" s="52"/>
      <c r="AB7" s="52"/>
    </row>
    <row r="8" spans="1:31" x14ac:dyDescent="0.2">
      <c r="C8" s="4"/>
      <c r="D8" s="19"/>
      <c r="E8" s="19"/>
      <c r="F8" s="19"/>
      <c r="G8" s="19"/>
      <c r="H8" s="19"/>
      <c r="I8" s="23"/>
      <c r="J8" s="23"/>
      <c r="K8" s="23"/>
      <c r="L8" s="23"/>
      <c r="M8" s="44"/>
      <c r="N8" s="44"/>
      <c r="O8" s="44"/>
      <c r="P8" s="44"/>
      <c r="Q8" s="44"/>
      <c r="R8" s="44"/>
      <c r="S8" s="44"/>
      <c r="T8" s="51"/>
      <c r="U8" s="51"/>
      <c r="V8" s="51"/>
      <c r="W8" s="51"/>
      <c r="X8" s="51"/>
      <c r="Y8" s="53"/>
      <c r="Z8" s="52"/>
      <c r="AA8" s="52"/>
      <c r="AB8" s="52"/>
    </row>
    <row r="9" spans="1:31" x14ac:dyDescent="0.2">
      <c r="A9" s="22" t="str">
        <f t="shared" ref="A9:A14" si="0">$C$3&amp;"_"&amp;B9</f>
        <v>Wales_A</v>
      </c>
      <c r="B9" s="22" t="s">
        <v>1</v>
      </c>
      <c r="C9" s="3" t="s">
        <v>42</v>
      </c>
      <c r="D9" s="19">
        <f>VLOOKUP(A9,'Data - 5 year cases (2nd Supp)'!$A$2:$G$1285,4,FALSE)</f>
        <v>869</v>
      </c>
      <c r="E9" s="19">
        <f>VLOOKUP(A9,'Data - 5 year cases (2nd Supp)'!$A$2:$G$1285,5,FALSE)</f>
        <v>795</v>
      </c>
      <c r="F9" s="19">
        <f>VLOOKUP(A9,'Data - 5 year cases (2nd Supp)'!$A$2:$G$1285,6,FALSE)</f>
        <v>758</v>
      </c>
      <c r="G9" s="19">
        <f>VLOOKUP(A9,'Data - 5 year cases (2nd Supp)'!$A$2:$G$1285,7,FALSE)</f>
        <v>560</v>
      </c>
      <c r="H9" s="19"/>
      <c r="I9" s="23">
        <f>(D9/VLOOKUP($C$3,'Data - 5-year births'!$A$3:$F$32,3,FALSE))*10000</f>
        <v>55.007659294332122</v>
      </c>
      <c r="J9" s="23">
        <f>(E9/VLOOKUP($C$3,'Data - 5-year births'!$A$3:$F$32,4,FALSE))*10000</f>
        <v>45.319803899213319</v>
      </c>
      <c r="K9" s="23">
        <f>(F9/VLOOKUP($C$3,'Data - 5-year births'!$A$3:$F$32,5,FALSE))*10000</f>
        <v>44.007082934192574</v>
      </c>
      <c r="L9" s="23">
        <f>(G9/VLOOKUP($C$3,'Data - 5-year births'!$A$3:$F$32,6,FALSE))*10000</f>
        <v>36.063420100204787</v>
      </c>
      <c r="M9" s="44"/>
      <c r="N9" s="44"/>
      <c r="O9" s="44"/>
      <c r="P9" s="44"/>
      <c r="Q9" s="44"/>
      <c r="R9" s="44"/>
      <c r="S9" s="44"/>
      <c r="T9" s="51"/>
      <c r="U9" s="51"/>
      <c r="V9" s="51"/>
      <c r="W9" s="51"/>
      <c r="X9" s="51"/>
      <c r="Y9" s="53"/>
      <c r="Z9" s="52"/>
      <c r="AA9" s="52"/>
      <c r="AB9" s="52"/>
    </row>
    <row r="10" spans="1:31" x14ac:dyDescent="0.2">
      <c r="A10" s="22" t="str">
        <f t="shared" si="0"/>
        <v>Wales_a. All neural tube defects (Q00*, Q01*, Q05*)</v>
      </c>
      <c r="B10" s="22" t="s">
        <v>17</v>
      </c>
      <c r="C10" s="5" t="s">
        <v>43</v>
      </c>
      <c r="D10" s="19">
        <f>VLOOKUP(A10,'Data - 5 year cases (2nd Supp)'!$A$2:$G$1285,4,FALSE)</f>
        <v>271</v>
      </c>
      <c r="E10" s="19">
        <f>VLOOKUP(A10,'Data - 5 year cases (2nd Supp)'!$A$2:$G$1285,5,FALSE)</f>
        <v>253</v>
      </c>
      <c r="F10" s="19">
        <f>VLOOKUP(A10,'Data - 5 year cases (2nd Supp)'!$A$2:$G$1285,6,FALSE)</f>
        <v>260</v>
      </c>
      <c r="G10" s="19">
        <f>VLOOKUP(A10,'Data - 5 year cases (2nd Supp)'!$A$2:$G$1285,7,FALSE)</f>
        <v>212</v>
      </c>
      <c r="H10" s="19"/>
      <c r="I10" s="23">
        <f>(D10/VLOOKUP($C$3,'Data - 5-year births'!$A$3:$F$32,3,FALSE))*10000</f>
        <v>17.154287305827395</v>
      </c>
      <c r="J10" s="23">
        <f>(E10/VLOOKUP($C$3,'Data - 5-year births'!$A$3:$F$32,4,FALSE))*10000</f>
        <v>14.422528788051535</v>
      </c>
      <c r="K10" s="23">
        <f>(F10/VLOOKUP($C$3,'Data - 5-year births'!$A$3:$F$32,5,FALSE))*10000</f>
        <v>15.094777787453918</v>
      </c>
      <c r="L10" s="23">
        <f>(G10/VLOOKUP($C$3,'Data - 5-year births'!$A$3:$F$32,6,FALSE))*10000</f>
        <v>13.652580466506098</v>
      </c>
      <c r="M10" s="44"/>
      <c r="N10" s="44"/>
      <c r="O10" s="44"/>
      <c r="P10" s="44"/>
      <c r="Q10" s="44"/>
      <c r="R10" s="44"/>
      <c r="S10" s="44"/>
      <c r="T10" s="51"/>
      <c r="U10" s="51"/>
      <c r="V10" s="51"/>
      <c r="W10" s="51"/>
      <c r="X10" s="51"/>
      <c r="Y10" s="53"/>
      <c r="Z10" s="52"/>
      <c r="AA10" s="52"/>
      <c r="AB10" s="52"/>
    </row>
    <row r="11" spans="1:31" x14ac:dyDescent="0.2">
      <c r="A11" s="22" t="str">
        <f t="shared" si="0"/>
        <v>Wales_b. Anencephaly (Q00*)</v>
      </c>
      <c r="B11" s="22" t="s">
        <v>18</v>
      </c>
      <c r="C11" s="5" t="s">
        <v>44</v>
      </c>
      <c r="D11" s="19">
        <f>VLOOKUP(A11,'Data - 5 year cases (2nd Supp)'!$A$2:$G$1285,4,FALSE)</f>
        <v>114</v>
      </c>
      <c r="E11" s="19">
        <f>VLOOKUP(A11,'Data - 5 year cases (2nd Supp)'!$A$2:$G$1285,5,FALSE)</f>
        <v>89</v>
      </c>
      <c r="F11" s="19">
        <f>VLOOKUP(A11,'Data - 5 year cases (2nd Supp)'!$A$2:$G$1285,6,FALSE)</f>
        <v>99</v>
      </c>
      <c r="G11" s="19">
        <f>VLOOKUP(A11,'Data - 5 year cases (2nd Supp)'!$A$2:$G$1285,7,FALSE)</f>
        <v>85</v>
      </c>
      <c r="H11" s="19"/>
      <c r="I11" s="23">
        <f>(D11/VLOOKUP($C$3,'Data - 5-year births'!$A$3:$F$32,3,FALSE))*10000</f>
        <v>7.216194660015951</v>
      </c>
      <c r="J11" s="23">
        <f>(E11/VLOOKUP($C$3,'Data - 5-year births'!$A$3:$F$32,4,FALSE))*10000</f>
        <v>5.0735377950062706</v>
      </c>
      <c r="K11" s="23">
        <f>(F11/VLOOKUP($C$3,'Data - 5-year births'!$A$3:$F$32,5,FALSE))*10000</f>
        <v>5.7476269267612992</v>
      </c>
      <c r="L11" s="23">
        <f>(G11/VLOOKUP($C$3,'Data - 5-year births'!$A$3:$F$32,6,FALSE))*10000</f>
        <v>5.4739119794953703</v>
      </c>
      <c r="M11" s="44"/>
      <c r="N11" s="44"/>
      <c r="O11" s="44"/>
      <c r="P11" s="44"/>
      <c r="Q11" s="44"/>
      <c r="R11" s="44"/>
      <c r="S11" s="44"/>
      <c r="T11" s="51"/>
      <c r="U11" s="51"/>
      <c r="V11" s="51"/>
      <c r="W11" s="51"/>
      <c r="X11" s="51"/>
      <c r="Y11" s="53"/>
      <c r="Z11" s="52"/>
      <c r="AA11" s="52"/>
      <c r="AB11" s="52"/>
    </row>
    <row r="12" spans="1:31" x14ac:dyDescent="0.2">
      <c r="A12" s="22" t="str">
        <f t="shared" si="0"/>
        <v>Wales_c. Encephalocele (Q01*)</v>
      </c>
      <c r="B12" s="22" t="s">
        <v>19</v>
      </c>
      <c r="C12" s="5" t="s">
        <v>45</v>
      </c>
      <c r="D12" s="19">
        <f>VLOOKUP(A12,'Data - 5 year cases (2nd Supp)'!$A$2:$G$1285,4,FALSE)</f>
        <v>37</v>
      </c>
      <c r="E12" s="19">
        <f>VLOOKUP(A12,'Data - 5 year cases (2nd Supp)'!$A$2:$G$1285,5,FALSE)</f>
        <v>42</v>
      </c>
      <c r="F12" s="19">
        <f>VLOOKUP(A12,'Data - 5 year cases (2nd Supp)'!$A$2:$G$1285,6,FALSE)</f>
        <v>36</v>
      </c>
      <c r="G12" s="19">
        <f>VLOOKUP(A12,'Data - 5 year cases (2nd Supp)'!$A$2:$G$1285,7,FALSE)</f>
        <v>28</v>
      </c>
      <c r="H12" s="19"/>
      <c r="I12" s="23">
        <f>(D12/VLOOKUP($C$3,'Data - 5-year births'!$A$3:$F$32,3,FALSE))*10000</f>
        <v>2.3420982668472825</v>
      </c>
      <c r="J12" s="23">
        <f>(E12/VLOOKUP($C$3,'Data - 5-year births'!$A$3:$F$32,4,FALSE))*10000</f>
        <v>2.3942537909018355</v>
      </c>
      <c r="K12" s="23">
        <f>(F12/VLOOKUP($C$3,'Data - 5-year births'!$A$3:$F$32,5,FALSE))*10000</f>
        <v>2.0900461551859273</v>
      </c>
      <c r="L12" s="23">
        <f>(G12/VLOOKUP($C$3,'Data - 5-year births'!$A$3:$F$32,6,FALSE))*10000</f>
        <v>1.8031710050102394</v>
      </c>
      <c r="M12" s="44"/>
      <c r="N12" s="44"/>
      <c r="O12" s="44"/>
      <c r="P12" s="44"/>
      <c r="Q12" s="44"/>
      <c r="R12" s="44"/>
      <c r="S12" s="44"/>
      <c r="T12" s="51"/>
      <c r="U12" s="51"/>
      <c r="V12" s="51"/>
      <c r="W12" s="51"/>
      <c r="X12" s="51"/>
      <c r="Y12" s="53"/>
      <c r="Z12" s="52"/>
      <c r="AA12" s="52"/>
      <c r="AB12" s="52"/>
    </row>
    <row r="13" spans="1:31" x14ac:dyDescent="0.2">
      <c r="A13" s="22" t="str">
        <f t="shared" si="0"/>
        <v>Wales_d. Spina bifida (Q05*)</v>
      </c>
      <c r="B13" s="22" t="s">
        <v>20</v>
      </c>
      <c r="C13" s="5" t="s">
        <v>46</v>
      </c>
      <c r="D13" s="19">
        <f>VLOOKUP(A13,'Data - 5 year cases (2nd Supp)'!$A$2:$G$1285,4,FALSE)</f>
        <v>126</v>
      </c>
      <c r="E13" s="19">
        <f>VLOOKUP(A13,'Data - 5 year cases (2nd Supp)'!$A$2:$G$1285,5,FALSE)</f>
        <v>127</v>
      </c>
      <c r="F13" s="19">
        <f>VLOOKUP(A13,'Data - 5 year cases (2nd Supp)'!$A$2:$G$1285,6,FALSE)</f>
        <v>126</v>
      </c>
      <c r="G13" s="19">
        <f>VLOOKUP(A13,'Data - 5 year cases (2nd Supp)'!$A$2:$G$1285,7,FALSE)</f>
        <v>106</v>
      </c>
      <c r="H13" s="19"/>
      <c r="I13" s="23">
        <f>(D13/VLOOKUP($C$3,'Data - 5-year births'!$A$3:$F$32,3,FALSE))*10000</f>
        <v>7.9757940979123676</v>
      </c>
      <c r="J13" s="23">
        <f>(E13/VLOOKUP($C$3,'Data - 5-year births'!$A$3:$F$32,4,FALSE))*10000</f>
        <v>7.2397674153460265</v>
      </c>
      <c r="K13" s="23">
        <f>(F13/VLOOKUP($C$3,'Data - 5-year births'!$A$3:$F$32,5,FALSE))*10000</f>
        <v>7.3151615431507446</v>
      </c>
      <c r="L13" s="23">
        <f>(G13/VLOOKUP($C$3,'Data - 5-year births'!$A$3:$F$32,6,FALSE))*10000</f>
        <v>6.8262902332530491</v>
      </c>
      <c r="M13" s="44"/>
      <c r="N13" s="44"/>
      <c r="O13" s="44"/>
      <c r="P13" s="44"/>
      <c r="Q13" s="44"/>
      <c r="R13" s="44"/>
      <c r="S13" s="44"/>
      <c r="T13" s="51"/>
      <c r="U13" s="51"/>
      <c r="V13" s="51"/>
      <c r="W13" s="51"/>
      <c r="X13" s="51"/>
      <c r="Y13" s="53"/>
      <c r="Z13" s="52"/>
      <c r="AA13" s="52"/>
      <c r="AB13" s="52"/>
    </row>
    <row r="14" spans="1:31" x14ac:dyDescent="0.2">
      <c r="A14" s="22" t="str">
        <f t="shared" si="0"/>
        <v>Wales_e. Hydrocephaly (Q03*)</v>
      </c>
      <c r="B14" s="22" t="s">
        <v>21</v>
      </c>
      <c r="C14" s="5" t="s">
        <v>47</v>
      </c>
      <c r="D14" s="19">
        <f>VLOOKUP(A14,'Data - 5 year cases (2nd Supp)'!$A$2:$G$1285,4,FALSE)</f>
        <v>154</v>
      </c>
      <c r="E14" s="19">
        <f>VLOOKUP(A14,'Data - 5 year cases (2nd Supp)'!$A$2:$G$1285,5,FALSE)</f>
        <v>159</v>
      </c>
      <c r="F14" s="19">
        <f>VLOOKUP(A14,'Data - 5 year cases (2nd Supp)'!$A$2:$G$1285,6,FALSE)</f>
        <v>150</v>
      </c>
      <c r="G14" s="19">
        <f>VLOOKUP(A14,'Data - 5 year cases (2nd Supp)'!$A$2:$G$1285,7,FALSE)</f>
        <v>98</v>
      </c>
      <c r="H14" s="19"/>
      <c r="I14" s="23">
        <f>(D14/VLOOKUP($C$3,'Data - 5-year births'!$A$3:$F$32,3,FALSE))*10000</f>
        <v>9.7481927863373379</v>
      </c>
      <c r="J14" s="23">
        <f>(E14/VLOOKUP($C$3,'Data - 5-year births'!$A$3:$F$32,4,FALSE))*10000</f>
        <v>9.0639607798426631</v>
      </c>
      <c r="K14" s="23">
        <f>(F14/VLOOKUP($C$3,'Data - 5-year births'!$A$3:$F$32,5,FALSE))*10000</f>
        <v>8.7085256466080292</v>
      </c>
      <c r="L14" s="23">
        <f>(G14/VLOOKUP($C$3,'Data - 5-year births'!$A$3:$F$32,6,FALSE))*10000</f>
        <v>6.3110985175358385</v>
      </c>
      <c r="M14" s="44"/>
      <c r="N14" s="44"/>
      <c r="O14" s="44"/>
      <c r="P14" s="44"/>
      <c r="Q14" s="44"/>
      <c r="R14" s="44"/>
      <c r="S14" s="44"/>
      <c r="T14" s="51"/>
      <c r="U14" s="51"/>
      <c r="V14" s="51"/>
      <c r="W14" s="51"/>
      <c r="X14" s="51"/>
      <c r="Y14" s="53"/>
      <c r="Z14" s="52"/>
      <c r="AA14" s="52"/>
      <c r="AB14" s="52"/>
    </row>
    <row r="15" spans="1:31" x14ac:dyDescent="0.2">
      <c r="C15" s="6"/>
      <c r="D15" s="19"/>
      <c r="E15" s="19"/>
      <c r="F15" s="19"/>
      <c r="G15" s="19"/>
      <c r="H15" s="19"/>
      <c r="I15" s="23"/>
      <c r="J15" s="23"/>
      <c r="K15" s="23"/>
      <c r="L15" s="23"/>
      <c r="M15" s="44"/>
      <c r="N15" s="44"/>
      <c r="O15" s="44"/>
      <c r="P15" s="44"/>
      <c r="Q15" s="44"/>
      <c r="R15" s="44"/>
      <c r="S15" s="44"/>
      <c r="T15" s="51"/>
      <c r="U15" s="51"/>
      <c r="V15" s="51"/>
      <c r="W15" s="51"/>
      <c r="X15" s="51"/>
      <c r="Y15" s="53"/>
      <c r="Z15" s="52"/>
      <c r="AA15" s="52"/>
      <c r="AB15" s="52"/>
    </row>
    <row r="16" spans="1:31" x14ac:dyDescent="0.2">
      <c r="A16" s="22" t="str">
        <f>$C$3&amp;"_"&amp;B16</f>
        <v>Wales_B</v>
      </c>
      <c r="B16" s="22" t="s">
        <v>2</v>
      </c>
      <c r="C16" s="3" t="s">
        <v>48</v>
      </c>
      <c r="D16" s="19">
        <f>VLOOKUP(A16,'Data - 5 year cases (2nd Supp)'!$A$2:$G$1285,4,FALSE)</f>
        <v>986</v>
      </c>
      <c r="E16" s="19">
        <f>VLOOKUP(A16,'Data - 5 year cases (2nd Supp)'!$A$2:$G$1285,5,FALSE)</f>
        <v>828</v>
      </c>
      <c r="F16" s="19">
        <f>VLOOKUP(A16,'Data - 5 year cases (2nd Supp)'!$A$2:$G$1285,6,FALSE)</f>
        <v>579</v>
      </c>
      <c r="G16" s="19">
        <f>VLOOKUP(A16,'Data - 5 year cases (2nd Supp)'!$A$2:$G$1285,7,FALSE)</f>
        <v>382</v>
      </c>
      <c r="H16" s="19"/>
      <c r="I16" s="23">
        <f>(D16/VLOOKUP($C$3,'Data - 5-year births'!$A$3:$F$32,3,FALSE))*10000</f>
        <v>62.413753813822176</v>
      </c>
      <c r="J16" s="23">
        <f>(E16/VLOOKUP($C$3,'Data - 5-year births'!$A$3:$F$32,4,FALSE))*10000</f>
        <v>47.201003306350479</v>
      </c>
      <c r="K16" s="23">
        <f>(F16/VLOOKUP($C$3,'Data - 5-year births'!$A$3:$F$32,5,FALSE))*10000</f>
        <v>33.614908995906994</v>
      </c>
      <c r="L16" s="23">
        <f>(G16/VLOOKUP($C$3,'Data - 5-year births'!$A$3:$F$32,6,FALSE))*10000</f>
        <v>24.600404425496837</v>
      </c>
      <c r="M16" s="44"/>
      <c r="N16" s="44"/>
      <c r="O16" s="44"/>
      <c r="P16" s="44"/>
      <c r="Q16" s="44"/>
      <c r="R16" s="44"/>
      <c r="S16" s="44"/>
      <c r="T16" s="51"/>
      <c r="U16" s="51"/>
      <c r="V16" s="51"/>
      <c r="W16" s="51"/>
      <c r="X16" s="51"/>
      <c r="Y16" s="53"/>
      <c r="Z16" s="52"/>
      <c r="AA16" s="52"/>
      <c r="AB16" s="52"/>
    </row>
    <row r="17" spans="1:28" x14ac:dyDescent="0.2">
      <c r="A17" s="22" t="str">
        <f>$C$3&amp;"_"&amp;B17</f>
        <v>Wales_f. congenital_hearing_loss (H90.3-H90.9)</v>
      </c>
      <c r="B17" s="24" t="s">
        <v>115</v>
      </c>
      <c r="C17" s="7" t="s">
        <v>49</v>
      </c>
      <c r="D17" s="19">
        <f>VLOOKUP(A17,'Data - 5 year cases (2nd Supp)'!$A$2:$G$1285,4,FALSE)</f>
        <v>299</v>
      </c>
      <c r="E17" s="19">
        <f>VLOOKUP(A17,'Data - 5 year cases (2nd Supp)'!$A$2:$G$1285,5,FALSE)</f>
        <v>329</v>
      </c>
      <c r="F17" s="19">
        <f>VLOOKUP(A17,'Data - 5 year cases (2nd Supp)'!$A$2:$G$1285,6,FALSE)</f>
        <v>217</v>
      </c>
      <c r="G17" s="19">
        <f>VLOOKUP(A17,'Data - 5 year cases (2nd Supp)'!$A$2:$G$1285,7,FALSE)</f>
        <v>124</v>
      </c>
      <c r="H17" s="19"/>
      <c r="I17" s="23">
        <f>(D17/VLOOKUP($C$3,'Data - 5-year births'!$A$3:$F$32,3,FALSE))*10000</f>
        <v>18.926685994252363</v>
      </c>
      <c r="J17" s="23">
        <f>(E17/VLOOKUP($C$3,'Data - 5-year births'!$A$3:$F$32,4,FALSE))*10000</f>
        <v>18.754988028731045</v>
      </c>
      <c r="K17" s="23">
        <f>(F17/VLOOKUP($C$3,'Data - 5-year births'!$A$3:$F$32,5,FALSE))*10000</f>
        <v>12.598333768759616</v>
      </c>
      <c r="L17" s="23">
        <f>(G17/VLOOKUP($C$3,'Data - 5-year births'!$A$3:$F$32,6,FALSE))*10000</f>
        <v>7.9854715936167739</v>
      </c>
      <c r="M17" s="44"/>
      <c r="N17" s="44"/>
      <c r="O17" s="44"/>
      <c r="P17" s="44"/>
      <c r="Q17" s="44"/>
      <c r="R17" s="44"/>
      <c r="S17" s="44"/>
      <c r="T17" s="51"/>
      <c r="U17" s="51"/>
      <c r="V17" s="51"/>
      <c r="W17" s="51"/>
      <c r="X17" s="51"/>
      <c r="Y17" s="53"/>
      <c r="Z17" s="52"/>
      <c r="AA17" s="52"/>
      <c r="AB17" s="52"/>
    </row>
    <row r="18" spans="1:28" x14ac:dyDescent="0.2">
      <c r="A18" s="22" t="str">
        <f>$C$3&amp;"_"&amp;B18</f>
        <v>Wales_g. Cataracts (Q12.0)</v>
      </c>
      <c r="B18" s="22" t="s">
        <v>22</v>
      </c>
      <c r="C18" s="7" t="s">
        <v>50</v>
      </c>
      <c r="D18" s="19">
        <f>VLOOKUP(A18,'Data - 5 year cases (2nd Supp)'!$A$2:$G$1285,4,FALSE)</f>
        <v>85</v>
      </c>
      <c r="E18" s="19">
        <f>VLOOKUP(A18,'Data - 5 year cases (2nd Supp)'!$A$2:$G$1285,5,FALSE)</f>
        <v>78</v>
      </c>
      <c r="F18" s="19">
        <f>VLOOKUP(A18,'Data - 5 year cases (2nd Supp)'!$A$2:$G$1285,6,FALSE)</f>
        <v>52</v>
      </c>
      <c r="G18" s="19">
        <f>VLOOKUP(A18,'Data - 5 year cases (2nd Supp)'!$A$2:$G$1285,7,FALSE)</f>
        <v>35</v>
      </c>
      <c r="H18" s="19"/>
      <c r="I18" s="23">
        <f>(D18/VLOOKUP($C$3,'Data - 5-year births'!$A$3:$F$32,3,FALSE))*10000</f>
        <v>5.3804960184329467</v>
      </c>
      <c r="J18" s="23">
        <f>(E18/VLOOKUP($C$3,'Data - 5-year births'!$A$3:$F$32,4,FALSE))*10000</f>
        <v>4.4464713259605517</v>
      </c>
      <c r="K18" s="23">
        <f>(F18/VLOOKUP($C$3,'Data - 5-year births'!$A$3:$F$32,5,FALSE))*10000</f>
        <v>3.0189555574907838</v>
      </c>
      <c r="L18" s="23">
        <f>(G18/VLOOKUP($C$3,'Data - 5-year births'!$A$3:$F$32,6,FALSE))*10000</f>
        <v>2.2539637562627992</v>
      </c>
      <c r="M18" s="44"/>
      <c r="N18" s="44"/>
      <c r="O18" s="44"/>
      <c r="P18" s="44"/>
      <c r="Q18" s="44"/>
      <c r="R18" s="44"/>
      <c r="S18" s="44"/>
      <c r="T18" s="51"/>
      <c r="U18" s="51"/>
      <c r="V18" s="51"/>
      <c r="W18" s="51"/>
      <c r="X18" s="51"/>
      <c r="Y18" s="53"/>
      <c r="Z18" s="52"/>
      <c r="AA18" s="52"/>
      <c r="AB18" s="52"/>
    </row>
    <row r="19" spans="1:28" x14ac:dyDescent="0.2">
      <c r="C19" s="8"/>
      <c r="D19" s="19"/>
      <c r="E19" s="19"/>
      <c r="F19" s="19"/>
      <c r="G19" s="19"/>
      <c r="H19" s="19"/>
      <c r="I19" s="23"/>
      <c r="J19" s="23"/>
      <c r="K19" s="23"/>
      <c r="L19" s="23"/>
      <c r="M19" s="44"/>
      <c r="N19" s="44"/>
      <c r="O19" s="44"/>
      <c r="P19" s="44"/>
      <c r="Q19" s="44"/>
      <c r="R19" s="44"/>
      <c r="S19" s="44"/>
      <c r="T19" s="51"/>
      <c r="U19" s="51"/>
      <c r="V19" s="51"/>
      <c r="W19" s="51"/>
      <c r="X19" s="51"/>
      <c r="Y19" s="53"/>
      <c r="Z19" s="52"/>
      <c r="AA19" s="52"/>
      <c r="AB19" s="52"/>
    </row>
    <row r="20" spans="1:28" x14ac:dyDescent="0.2">
      <c r="A20" s="22" t="str">
        <f>$C$3&amp;"_"&amp;B20</f>
        <v>Wales_C</v>
      </c>
      <c r="B20" s="22" t="s">
        <v>3</v>
      </c>
      <c r="C20" s="3" t="s">
        <v>51</v>
      </c>
      <c r="D20" s="19">
        <f>VLOOKUP(A20,'Data - 5 year cases (2nd Supp)'!$A$2:$G$1285,4,FALSE)</f>
        <v>2282</v>
      </c>
      <c r="E20" s="19">
        <f>VLOOKUP(A20,'Data - 5 year cases (2nd Supp)'!$A$2:$G$1285,5,FALSE)</f>
        <v>2291</v>
      </c>
      <c r="F20" s="19">
        <f>VLOOKUP(A20,'Data - 5 year cases (2nd Supp)'!$A$2:$G$1285,6,FALSE)</f>
        <v>1816</v>
      </c>
      <c r="G20" s="19">
        <f>VLOOKUP(A20,'Data - 5 year cases (2nd Supp)'!$A$2:$G$1285,7,FALSE)</f>
        <v>1424</v>
      </c>
      <c r="H20" s="19"/>
      <c r="I20" s="23">
        <f>(D20/VLOOKUP($C$3,'Data - 5-year births'!$A$3:$F$32,3,FALSE))*10000</f>
        <v>144.45049310663509</v>
      </c>
      <c r="J20" s="23">
        <f>(E20/VLOOKUP($C$3,'Data - 5-year births'!$A$3:$F$32,4,FALSE))*10000</f>
        <v>130.60084368943109</v>
      </c>
      <c r="K20" s="23">
        <f>(F20/VLOOKUP($C$3,'Data - 5-year births'!$A$3:$F$32,5,FALSE))*10000</f>
        <v>105.43121716160121</v>
      </c>
      <c r="L20" s="23">
        <f>(G20/VLOOKUP($C$3,'Data - 5-year births'!$A$3:$F$32,6,FALSE))*10000</f>
        <v>91.704125397663617</v>
      </c>
      <c r="M20" s="44"/>
      <c r="N20" s="44"/>
      <c r="O20" s="44"/>
      <c r="P20" s="44"/>
      <c r="Q20" s="44"/>
      <c r="R20" s="44"/>
      <c r="S20" s="44"/>
      <c r="T20" s="51"/>
      <c r="U20" s="51"/>
      <c r="V20" s="51"/>
      <c r="W20" s="51"/>
      <c r="X20" s="51"/>
      <c r="Y20" s="53"/>
      <c r="Z20" s="52"/>
      <c r="AA20" s="52"/>
      <c r="AB20" s="52"/>
    </row>
    <row r="21" spans="1:28" x14ac:dyDescent="0.2">
      <c r="A21" s="22" t="str">
        <f>$C$3&amp;"_"&amp;B21</f>
        <v>Wales_h. Hypoplastic left heart syndrome (Q23.4)</v>
      </c>
      <c r="B21" s="22" t="s">
        <v>23</v>
      </c>
      <c r="C21" s="5" t="s">
        <v>52</v>
      </c>
      <c r="D21" s="19">
        <f>VLOOKUP(A21,'Data - 5 year cases (2nd Supp)'!$A$2:$G$1285,4,FALSE)</f>
        <v>62</v>
      </c>
      <c r="E21" s="19">
        <f>VLOOKUP(A21,'Data - 5 year cases (2nd Supp)'!$A$2:$G$1285,5,FALSE)</f>
        <v>50</v>
      </c>
      <c r="F21" s="19">
        <f>VLOOKUP(A21,'Data - 5 year cases (2nd Supp)'!$A$2:$G$1285,6,FALSE)</f>
        <v>49</v>
      </c>
      <c r="G21" s="19">
        <f>VLOOKUP(A21,'Data - 5 year cases (2nd Supp)'!$A$2:$G$1285,7,FALSE)</f>
        <v>39</v>
      </c>
      <c r="H21" s="19"/>
      <c r="I21" s="23">
        <f>(D21/VLOOKUP($C$3,'Data - 5-year births'!$A$3:$F$32,3,FALSE))*10000</f>
        <v>3.9245970957981489</v>
      </c>
      <c r="J21" s="23">
        <f>(E21/VLOOKUP($C$3,'Data - 5-year births'!$A$3:$F$32,4,FALSE))*10000</f>
        <v>2.8503021320259947</v>
      </c>
      <c r="K21" s="23">
        <f>(F21/VLOOKUP($C$3,'Data - 5-year births'!$A$3:$F$32,5,FALSE))*10000</f>
        <v>2.8447850445586229</v>
      </c>
      <c r="L21" s="23">
        <f>(G21/VLOOKUP($C$3,'Data - 5-year births'!$A$3:$F$32,6,FALSE))*10000</f>
        <v>2.5115596141214045</v>
      </c>
      <c r="M21" s="44"/>
      <c r="N21" s="44"/>
      <c r="O21" s="44"/>
      <c r="P21" s="44"/>
      <c r="Q21" s="44"/>
      <c r="R21" s="44"/>
      <c r="S21" s="44"/>
      <c r="T21" s="51"/>
      <c r="U21" s="51"/>
      <c r="V21" s="51"/>
      <c r="W21" s="51"/>
      <c r="X21" s="51"/>
      <c r="Y21" s="53"/>
      <c r="Z21" s="52"/>
      <c r="AA21" s="52"/>
      <c r="AB21" s="52"/>
    </row>
    <row r="22" spans="1:28" x14ac:dyDescent="0.2">
      <c r="A22" s="22" t="str">
        <f>$C$3&amp;"_"&amp;B22</f>
        <v>Wales_i. Transposition of great vessels (Q20.3)</v>
      </c>
      <c r="B22" s="22" t="s">
        <v>24</v>
      </c>
      <c r="C22" s="5" t="s">
        <v>53</v>
      </c>
      <c r="D22" s="19">
        <f>VLOOKUP(A22,'Data - 5 year cases (2nd Supp)'!$A$2:$G$1285,4,FALSE)</f>
        <v>60</v>
      </c>
      <c r="E22" s="19">
        <f>VLOOKUP(A22,'Data - 5 year cases (2nd Supp)'!$A$2:$G$1285,5,FALSE)</f>
        <v>61</v>
      </c>
      <c r="F22" s="19">
        <f>VLOOKUP(A22,'Data - 5 year cases (2nd Supp)'!$A$2:$G$1285,6,FALSE)</f>
        <v>55</v>
      </c>
      <c r="G22" s="19">
        <f>VLOOKUP(A22,'Data - 5 year cases (2nd Supp)'!$A$2:$G$1285,7,FALSE)</f>
        <v>60</v>
      </c>
      <c r="H22" s="19"/>
      <c r="I22" s="23">
        <f>(D22/VLOOKUP($C$3,'Data - 5-year births'!$A$3:$F$32,3,FALSE))*10000</f>
        <v>3.7979971894820799</v>
      </c>
      <c r="J22" s="23">
        <f>(E22/VLOOKUP($C$3,'Data - 5-year births'!$A$3:$F$32,4,FALSE))*10000</f>
        <v>3.477368601071714</v>
      </c>
      <c r="K22" s="23">
        <f>(F22/VLOOKUP($C$3,'Data - 5-year births'!$A$3:$F$32,5,FALSE))*10000</f>
        <v>3.1931260704229438</v>
      </c>
      <c r="L22" s="23">
        <f>(G22/VLOOKUP($C$3,'Data - 5-year births'!$A$3:$F$32,6,FALSE))*10000</f>
        <v>3.8639378678790846</v>
      </c>
      <c r="M22" s="44"/>
      <c r="N22" s="44"/>
      <c r="O22" s="44"/>
      <c r="P22" s="44"/>
      <c r="Q22" s="44"/>
      <c r="R22" s="44"/>
      <c r="S22" s="44"/>
      <c r="T22" s="51"/>
      <c r="U22" s="51"/>
      <c r="V22" s="51"/>
      <c r="W22" s="51"/>
      <c r="X22" s="51"/>
      <c r="Y22" s="53"/>
      <c r="Z22" s="52"/>
      <c r="AA22" s="52"/>
      <c r="AB22" s="52"/>
    </row>
    <row r="23" spans="1:28" x14ac:dyDescent="0.2">
      <c r="A23" s="22" t="str">
        <f>$C$3&amp;"_"&amp;B23</f>
        <v>Wales_j. Ventricular septal defects (Q21.0)</v>
      </c>
      <c r="B23" s="22" t="s">
        <v>25</v>
      </c>
      <c r="C23" s="7" t="s">
        <v>54</v>
      </c>
      <c r="D23" s="19">
        <f>VLOOKUP(A23,'Data - 5 year cases (2nd Supp)'!$A$2:$G$1285,4,FALSE)</f>
        <v>831</v>
      </c>
      <c r="E23" s="19">
        <f>VLOOKUP(A23,'Data - 5 year cases (2nd Supp)'!$A$2:$G$1285,5,FALSE)</f>
        <v>919</v>
      </c>
      <c r="F23" s="19">
        <f>VLOOKUP(A23,'Data - 5 year cases (2nd Supp)'!$A$2:$G$1285,6,FALSE)</f>
        <v>798</v>
      </c>
      <c r="G23" s="19">
        <f>VLOOKUP(A23,'Data - 5 year cases (2nd Supp)'!$A$2:$G$1285,7,FALSE)</f>
        <v>625</v>
      </c>
      <c r="H23" s="19"/>
      <c r="I23" s="23">
        <f>(D23/VLOOKUP($C$3,'Data - 5-year births'!$A$3:$F$32,3,FALSE))*10000</f>
        <v>52.602261074326805</v>
      </c>
      <c r="J23" s="23">
        <f>(E23/VLOOKUP($C$3,'Data - 5-year births'!$A$3:$F$32,4,FALSE))*10000</f>
        <v>52.388553186637786</v>
      </c>
      <c r="K23" s="23">
        <f>(F23/VLOOKUP($C$3,'Data - 5-year births'!$A$3:$F$32,5,FALSE))*10000</f>
        <v>46.329356439954722</v>
      </c>
      <c r="L23" s="23">
        <f>(G23/VLOOKUP($C$3,'Data - 5-year births'!$A$3:$F$32,6,FALSE))*10000</f>
        <v>40.24935279040713</v>
      </c>
      <c r="M23" s="44"/>
      <c r="N23" s="44"/>
      <c r="O23" s="44"/>
      <c r="P23" s="44"/>
      <c r="Q23" s="44"/>
      <c r="R23" s="44"/>
      <c r="S23" s="44"/>
      <c r="T23" s="51"/>
      <c r="U23" s="51"/>
      <c r="V23" s="51"/>
      <c r="W23" s="51"/>
      <c r="X23" s="51"/>
      <c r="Y23" s="53"/>
      <c r="Z23" s="52"/>
      <c r="AA23" s="52"/>
      <c r="AB23" s="52"/>
    </row>
    <row r="24" spans="1:28" x14ac:dyDescent="0.2">
      <c r="C24" s="6"/>
      <c r="D24" s="19"/>
      <c r="E24" s="19"/>
      <c r="F24" s="19"/>
      <c r="G24" s="19"/>
      <c r="H24" s="19"/>
      <c r="I24" s="23"/>
      <c r="J24" s="23"/>
      <c r="K24" s="23"/>
      <c r="L24" s="23"/>
      <c r="M24" s="44"/>
      <c r="N24" s="44"/>
      <c r="O24" s="44"/>
      <c r="P24" s="44"/>
      <c r="Q24" s="44"/>
      <c r="R24" s="44"/>
      <c r="S24" s="44"/>
      <c r="T24" s="51"/>
      <c r="U24" s="51"/>
      <c r="V24" s="51"/>
      <c r="W24" s="51"/>
      <c r="X24" s="51"/>
      <c r="Y24" s="53"/>
      <c r="Z24" s="52"/>
      <c r="AA24" s="52"/>
      <c r="AB24" s="52"/>
    </row>
    <row r="25" spans="1:28" x14ac:dyDescent="0.2">
      <c r="A25" s="22" t="str">
        <f>$C$3&amp;"_"&amp;B25</f>
        <v>Wales_D</v>
      </c>
      <c r="B25" s="22" t="s">
        <v>4</v>
      </c>
      <c r="C25" s="3" t="s">
        <v>55</v>
      </c>
      <c r="D25" s="19">
        <f>VLOOKUP(A25,'Data - 5 year cases (2nd Supp)'!$A$2:$G$1285,4,FALSE)</f>
        <v>435</v>
      </c>
      <c r="E25" s="19">
        <f>VLOOKUP(A25,'Data - 5 year cases (2nd Supp)'!$A$2:$G$1285,5,FALSE)</f>
        <v>400</v>
      </c>
      <c r="F25" s="19">
        <f>VLOOKUP(A25,'Data - 5 year cases (2nd Supp)'!$A$2:$G$1285,6,FALSE)</f>
        <v>374</v>
      </c>
      <c r="G25" s="19">
        <f>VLOOKUP(A25,'Data - 5 year cases (2nd Supp)'!$A$2:$G$1285,7,FALSE)</f>
        <v>223</v>
      </c>
      <c r="H25" s="19"/>
      <c r="I25" s="23">
        <f>(D25/VLOOKUP($C$3,'Data - 5-year births'!$A$3:$F$32,3,FALSE))*10000</f>
        <v>27.535479623745076</v>
      </c>
      <c r="J25" s="23">
        <f>(E25/VLOOKUP($C$3,'Data - 5-year births'!$A$3:$F$32,4,FALSE))*10000</f>
        <v>22.802417056207958</v>
      </c>
      <c r="K25" s="23">
        <f>(F25/VLOOKUP($C$3,'Data - 5-year births'!$A$3:$F$32,5,FALSE))*10000</f>
        <v>21.713257278876018</v>
      </c>
      <c r="L25" s="23">
        <f>(G25/VLOOKUP($C$3,'Data - 5-year births'!$A$3:$F$32,6,FALSE))*10000</f>
        <v>14.360969075617264</v>
      </c>
      <c r="M25" s="44"/>
      <c r="N25" s="44"/>
      <c r="O25" s="44"/>
      <c r="P25" s="44"/>
      <c r="Q25" s="44"/>
      <c r="R25" s="44"/>
      <c r="S25" s="44"/>
      <c r="T25" s="51"/>
      <c r="U25" s="51"/>
      <c r="V25" s="51"/>
      <c r="W25" s="51"/>
      <c r="X25" s="51"/>
      <c r="Y25" s="53"/>
      <c r="Z25" s="52"/>
      <c r="AA25" s="52"/>
      <c r="AB25" s="52"/>
    </row>
    <row r="26" spans="1:28" x14ac:dyDescent="0.2">
      <c r="A26" s="22" t="str">
        <f>$C$3&amp;"_"&amp;B26</f>
        <v>Wales_k. Congenital cystic adenomatoid malformation of lung (Q33.80)</v>
      </c>
      <c r="B26" s="22" t="s">
        <v>26</v>
      </c>
      <c r="C26" s="6" t="s">
        <v>56</v>
      </c>
      <c r="D26" s="19">
        <f>VLOOKUP(A26,'Data - 5 year cases (2nd Supp)'!$A$2:$G$1285,4,FALSE)</f>
        <v>23</v>
      </c>
      <c r="E26" s="19">
        <f>VLOOKUP(A26,'Data - 5 year cases (2nd Supp)'!$A$2:$G$1285,5,FALSE)</f>
        <v>42</v>
      </c>
      <c r="F26" s="19">
        <f>VLOOKUP(A26,'Data - 5 year cases (2nd Supp)'!$A$2:$G$1285,6,FALSE)</f>
        <v>34</v>
      </c>
      <c r="G26" s="19">
        <f>VLOOKUP(A26,'Data - 5 year cases (2nd Supp)'!$A$2:$G$1285,7,FALSE)</f>
        <v>18</v>
      </c>
      <c r="H26" s="19"/>
      <c r="I26" s="23">
        <f>(D26/VLOOKUP($C$3,'Data - 5-year births'!$A$3:$F$32,3,FALSE))*10000</f>
        <v>1.4558989226347971</v>
      </c>
      <c r="J26" s="23">
        <f>(E26/VLOOKUP($C$3,'Data - 5-year births'!$A$3:$F$32,4,FALSE))*10000</f>
        <v>2.3942537909018355</v>
      </c>
      <c r="K26" s="23">
        <f>(F26/VLOOKUP($C$3,'Data - 5-year births'!$A$3:$F$32,5,FALSE))*10000</f>
        <v>1.9739324798978199</v>
      </c>
      <c r="L26" s="23">
        <f>(G26/VLOOKUP($C$3,'Data - 5-year births'!$A$3:$F$32,6,FALSE))*10000</f>
        <v>1.1591813603637253</v>
      </c>
      <c r="M26" s="44"/>
      <c r="N26" s="44"/>
      <c r="O26" s="44"/>
      <c r="P26" s="44"/>
      <c r="Q26" s="44"/>
      <c r="R26" s="44"/>
      <c r="S26" s="44"/>
      <c r="T26" s="51"/>
      <c r="U26" s="51"/>
      <c r="V26" s="51"/>
      <c r="W26" s="51"/>
      <c r="X26" s="51"/>
      <c r="Y26" s="53"/>
      <c r="Z26" s="52"/>
      <c r="AA26" s="52"/>
      <c r="AB26" s="52"/>
    </row>
    <row r="27" spans="1:28" x14ac:dyDescent="0.2">
      <c r="C27" s="6"/>
      <c r="D27" s="19"/>
      <c r="E27" s="19"/>
      <c r="F27" s="19"/>
      <c r="G27" s="19"/>
      <c r="H27" s="19"/>
      <c r="I27" s="23"/>
      <c r="J27" s="23"/>
      <c r="K27" s="23"/>
      <c r="L27" s="23"/>
      <c r="M27" s="44"/>
      <c r="N27" s="44"/>
      <c r="O27" s="44"/>
      <c r="P27" s="44"/>
      <c r="Q27" s="44"/>
      <c r="R27" s="44"/>
      <c r="S27" s="44"/>
      <c r="T27" s="51"/>
      <c r="U27" s="51"/>
      <c r="V27" s="51"/>
      <c r="W27" s="51"/>
      <c r="X27" s="51"/>
      <c r="Y27" s="53"/>
      <c r="Z27" s="52"/>
      <c r="AA27" s="52"/>
      <c r="AB27" s="52"/>
    </row>
    <row r="28" spans="1:28" x14ac:dyDescent="0.2">
      <c r="A28" s="22" t="str">
        <f>$C$3&amp;"_"&amp;B28</f>
        <v>Wales_E</v>
      </c>
      <c r="B28" s="22" t="s">
        <v>5</v>
      </c>
      <c r="C28" s="3" t="s">
        <v>57</v>
      </c>
      <c r="D28" s="19">
        <f>VLOOKUP(A28,'Data - 5 year cases (2nd Supp)'!$A$2:$G$1285,4,FALSE)</f>
        <v>1153</v>
      </c>
      <c r="E28" s="19">
        <f>VLOOKUP(A28,'Data - 5 year cases (2nd Supp)'!$A$2:$G$1285,5,FALSE)</f>
        <v>1153</v>
      </c>
      <c r="F28" s="19">
        <f>VLOOKUP(A28,'Data - 5 year cases (2nd Supp)'!$A$2:$G$1285,6,FALSE)</f>
        <v>1070</v>
      </c>
      <c r="G28" s="19">
        <f>VLOOKUP(A28,'Data - 5 year cases (2nd Supp)'!$A$2:$G$1285,7,FALSE)</f>
        <v>662</v>
      </c>
      <c r="H28" s="19"/>
      <c r="I28" s="23">
        <f>(D28/VLOOKUP($C$3,'Data - 5-year births'!$A$3:$F$32,3,FALSE))*10000</f>
        <v>72.984845991213973</v>
      </c>
      <c r="J28" s="23">
        <f>(E28/VLOOKUP($C$3,'Data - 5-year births'!$A$3:$F$32,4,FALSE))*10000</f>
        <v>65.727967164519441</v>
      </c>
      <c r="K28" s="23">
        <f>(F28/VLOOKUP($C$3,'Data - 5-year births'!$A$3:$F$32,5,FALSE))*10000</f>
        <v>62.120816279137273</v>
      </c>
      <c r="L28" s="23">
        <f>(G28/VLOOKUP($C$3,'Data - 5-year births'!$A$3:$F$32,6,FALSE))*10000</f>
        <v>42.632114475599231</v>
      </c>
      <c r="M28" s="44"/>
      <c r="N28" s="44"/>
      <c r="O28" s="44"/>
      <c r="P28" s="44"/>
      <c r="Q28" s="44"/>
      <c r="R28" s="44"/>
      <c r="S28" s="44"/>
      <c r="T28" s="51"/>
      <c r="U28" s="51"/>
      <c r="V28" s="51"/>
      <c r="W28" s="51"/>
      <c r="X28" s="51"/>
      <c r="Y28" s="53"/>
      <c r="Z28" s="52"/>
      <c r="AA28" s="52"/>
      <c r="AB28" s="52"/>
    </row>
    <row r="29" spans="1:28" x14ac:dyDescent="0.2">
      <c r="A29" s="22" t="str">
        <f>$C$3&amp;"_"&amp;B29</f>
        <v>Wales_l. Cleft lip with / without cleft palate (Q36, Q37)</v>
      </c>
      <c r="B29" s="22" t="s">
        <v>27</v>
      </c>
      <c r="C29" s="7" t="s">
        <v>58</v>
      </c>
      <c r="D29" s="19">
        <f>VLOOKUP(A29,'Data - 5 year cases (2nd Supp)'!$A$2:$G$1285,4,FALSE)</f>
        <v>183</v>
      </c>
      <c r="E29" s="19">
        <f>VLOOKUP(A29,'Data - 5 year cases (2nd Supp)'!$A$2:$G$1285,5,FALSE)</f>
        <v>205</v>
      </c>
      <c r="F29" s="19">
        <f>VLOOKUP(A29,'Data - 5 year cases (2nd Supp)'!$A$2:$G$1285,6,FALSE)</f>
        <v>205</v>
      </c>
      <c r="G29" s="19">
        <f>VLOOKUP(A29,'Data - 5 year cases (2nd Supp)'!$A$2:$G$1285,7,FALSE)</f>
        <v>170</v>
      </c>
      <c r="H29" s="19"/>
      <c r="I29" s="23">
        <f>(D29/VLOOKUP($C$3,'Data - 5-year births'!$A$3:$F$32,3,FALSE))*10000</f>
        <v>11.583891427920344</v>
      </c>
      <c r="J29" s="23">
        <f>(E29/VLOOKUP($C$3,'Data - 5-year births'!$A$3:$F$32,4,FALSE))*10000</f>
        <v>11.686238741306578</v>
      </c>
      <c r="K29" s="23">
        <f>(F29/VLOOKUP($C$3,'Data - 5-year births'!$A$3:$F$32,5,FALSE))*10000</f>
        <v>11.901651717030973</v>
      </c>
      <c r="L29" s="23">
        <f>(G29/VLOOKUP($C$3,'Data - 5-year births'!$A$3:$F$32,6,FALSE))*10000</f>
        <v>10.947823958990741</v>
      </c>
      <c r="M29" s="44"/>
      <c r="N29" s="44"/>
      <c r="O29" s="44"/>
      <c r="P29" s="44"/>
      <c r="Q29" s="44"/>
      <c r="R29" s="44"/>
      <c r="S29" s="44"/>
      <c r="T29" s="51"/>
      <c r="U29" s="51"/>
      <c r="V29" s="51"/>
      <c r="W29" s="51"/>
      <c r="X29" s="51"/>
      <c r="Y29" s="53"/>
      <c r="Z29" s="52"/>
      <c r="AA29" s="52"/>
      <c r="AB29" s="52"/>
    </row>
    <row r="30" spans="1:28" x14ac:dyDescent="0.2">
      <c r="A30" s="22" t="str">
        <f>$C$3&amp;"_"&amp;B30</f>
        <v>Wales_m. Cleft palate (Q35 (except Q35.7))</v>
      </c>
      <c r="B30" s="22" t="s">
        <v>28</v>
      </c>
      <c r="C30" s="7" t="s">
        <v>59</v>
      </c>
      <c r="D30" s="19">
        <f>VLOOKUP(A30,'Data - 5 year cases (2nd Supp)'!$A$2:$G$1285,4,FALSE)</f>
        <v>183</v>
      </c>
      <c r="E30" s="19">
        <f>VLOOKUP(A30,'Data - 5 year cases (2nd Supp)'!$A$2:$G$1285,5,FALSE)</f>
        <v>163</v>
      </c>
      <c r="F30" s="19">
        <f>VLOOKUP(A30,'Data - 5 year cases (2nd Supp)'!$A$2:$G$1285,6,FALSE)</f>
        <v>152</v>
      </c>
      <c r="G30" s="19">
        <f>VLOOKUP(A30,'Data - 5 year cases (2nd Supp)'!$A$2:$G$1285,7,FALSE)</f>
        <v>120</v>
      </c>
      <c r="H30" s="19"/>
      <c r="I30" s="23">
        <f>(D30/VLOOKUP($C$3,'Data - 5-year births'!$A$3:$F$32,3,FALSE))*10000</f>
        <v>11.583891427920344</v>
      </c>
      <c r="J30" s="23">
        <f>(E30/VLOOKUP($C$3,'Data - 5-year births'!$A$3:$F$32,4,FALSE))*10000</f>
        <v>9.2919849504047427</v>
      </c>
      <c r="K30" s="23">
        <f>(F30/VLOOKUP($C$3,'Data - 5-year births'!$A$3:$F$32,5,FALSE))*10000</f>
        <v>8.8246393218961359</v>
      </c>
      <c r="L30" s="23">
        <f>(G30/VLOOKUP($C$3,'Data - 5-year births'!$A$3:$F$32,6,FALSE))*10000</f>
        <v>7.7278757357581691</v>
      </c>
      <c r="M30" s="44"/>
      <c r="N30" s="44"/>
      <c r="O30" s="44"/>
      <c r="P30" s="44"/>
      <c r="Q30" s="44"/>
      <c r="R30" s="44"/>
      <c r="S30" s="44"/>
      <c r="T30" s="51"/>
      <c r="U30" s="51"/>
      <c r="V30" s="51"/>
      <c r="W30" s="51"/>
      <c r="X30" s="51"/>
      <c r="Y30" s="53"/>
      <c r="Z30" s="52"/>
      <c r="AA30" s="52"/>
      <c r="AB30" s="52"/>
    </row>
    <row r="31" spans="1:28" x14ac:dyDescent="0.2">
      <c r="C31" s="6"/>
      <c r="D31" s="19"/>
      <c r="E31" s="19"/>
      <c r="F31" s="19"/>
      <c r="G31" s="19"/>
      <c r="H31" s="19"/>
      <c r="I31" s="23"/>
      <c r="J31" s="23"/>
      <c r="K31" s="23"/>
      <c r="L31" s="23"/>
      <c r="M31" s="44"/>
      <c r="N31" s="44"/>
      <c r="O31" s="44"/>
      <c r="P31" s="44"/>
      <c r="Q31" s="44"/>
      <c r="R31" s="44"/>
      <c r="S31" s="44"/>
      <c r="T31" s="51"/>
      <c r="U31" s="51"/>
      <c r="V31" s="51"/>
      <c r="W31" s="51"/>
      <c r="X31" s="51"/>
      <c r="Y31" s="53"/>
      <c r="Z31" s="52"/>
      <c r="AA31" s="52"/>
      <c r="AB31" s="52"/>
    </row>
    <row r="32" spans="1:28" x14ac:dyDescent="0.2">
      <c r="A32" s="22" t="str">
        <f>$C$3&amp;"_"&amp;B32</f>
        <v>Wales_F</v>
      </c>
      <c r="B32" s="22" t="s">
        <v>6</v>
      </c>
      <c r="C32" s="3" t="s">
        <v>60</v>
      </c>
      <c r="D32" s="19">
        <f>VLOOKUP(A32,'Data - 5 year cases (2nd Supp)'!$A$2:$G$1285,4,FALSE)</f>
        <v>1070</v>
      </c>
      <c r="E32" s="19">
        <f>VLOOKUP(A32,'Data - 5 year cases (2nd Supp)'!$A$2:$G$1285,5,FALSE)</f>
        <v>971</v>
      </c>
      <c r="F32" s="19">
        <f>VLOOKUP(A32,'Data - 5 year cases (2nd Supp)'!$A$2:$G$1285,6,FALSE)</f>
        <v>897</v>
      </c>
      <c r="G32" s="19">
        <f>VLOOKUP(A32,'Data - 5 year cases (2nd Supp)'!$A$2:$G$1285,7,FALSE)</f>
        <v>689</v>
      </c>
      <c r="H32" s="19"/>
      <c r="I32" s="23">
        <f>(D32/VLOOKUP($C$3,'Data - 5-year births'!$A$3:$F$32,3,FALSE))*10000</f>
        <v>67.730949879097096</v>
      </c>
      <c r="J32" s="23">
        <f>(E32/VLOOKUP($C$3,'Data - 5-year births'!$A$3:$F$32,4,FALSE))*10000</f>
        <v>55.352867403944821</v>
      </c>
      <c r="K32" s="23">
        <f>(F32/VLOOKUP($C$3,'Data - 5-year births'!$A$3:$F$32,5,FALSE))*10000</f>
        <v>52.076983366716014</v>
      </c>
      <c r="L32" s="23">
        <f>(G32/VLOOKUP($C$3,'Data - 5-year births'!$A$3:$F$32,6,FALSE))*10000</f>
        <v>44.370886516144814</v>
      </c>
      <c r="M32" s="44"/>
      <c r="N32" s="44"/>
      <c r="O32" s="44"/>
      <c r="P32" s="44"/>
      <c r="Q32" s="44"/>
      <c r="R32" s="44"/>
      <c r="S32" s="44"/>
      <c r="T32" s="51"/>
      <c r="U32" s="51"/>
      <c r="V32" s="51"/>
      <c r="W32" s="51"/>
      <c r="X32" s="51"/>
      <c r="Y32" s="53"/>
      <c r="Z32" s="52"/>
      <c r="AA32" s="52"/>
      <c r="AB32" s="52"/>
    </row>
    <row r="33" spans="1:28" x14ac:dyDescent="0.2">
      <c r="A33" s="22" t="str">
        <f>$C$3&amp;"_"&amp;B33</f>
        <v>Wales_o. Bilateral renal agenesis (Q60.1)</v>
      </c>
      <c r="B33" s="22" t="s">
        <v>29</v>
      </c>
      <c r="C33" s="7" t="s">
        <v>61</v>
      </c>
      <c r="D33" s="19">
        <f>VLOOKUP(A33,'Data - 5 year cases (2nd Supp)'!$A$2:$G$1285,4,FALSE)</f>
        <v>20</v>
      </c>
      <c r="E33" s="19">
        <f>VLOOKUP(A33,'Data - 5 year cases (2nd Supp)'!$A$2:$G$1285,5,FALSE)</f>
        <v>31</v>
      </c>
      <c r="F33" s="19">
        <f>VLOOKUP(A33,'Data - 5 year cases (2nd Supp)'!$A$2:$G$1285,6,FALSE)</f>
        <v>22</v>
      </c>
      <c r="G33" s="19">
        <f>VLOOKUP(A33,'Data - 5 year cases (2nd Supp)'!$A$2:$G$1285,7,FALSE)</f>
        <v>23</v>
      </c>
      <c r="H33" s="19"/>
      <c r="I33" s="23">
        <f>(D33/VLOOKUP($C$3,'Data - 5-year births'!$A$3:$F$32,3,FALSE))*10000</f>
        <v>1.2659990631606934</v>
      </c>
      <c r="J33" s="23">
        <f>(E33/VLOOKUP($C$3,'Data - 5-year births'!$A$3:$F$32,4,FALSE))*10000</f>
        <v>1.7671873218561167</v>
      </c>
      <c r="K33" s="23">
        <f>(F33/VLOOKUP($C$3,'Data - 5-year births'!$A$3:$F$32,5,FALSE))*10000</f>
        <v>1.2772504281691777</v>
      </c>
      <c r="L33" s="23">
        <f>(G33/VLOOKUP($C$3,'Data - 5-year births'!$A$3:$F$32,6,FALSE))*10000</f>
        <v>1.4811761826869825</v>
      </c>
      <c r="M33" s="44"/>
      <c r="N33" s="44"/>
      <c r="O33" s="44"/>
      <c r="P33" s="44"/>
      <c r="Q33" s="44"/>
      <c r="R33" s="44"/>
      <c r="S33" s="44"/>
      <c r="T33" s="51"/>
      <c r="U33" s="51"/>
      <c r="V33" s="51"/>
      <c r="W33" s="51"/>
      <c r="X33" s="51"/>
      <c r="Y33" s="53"/>
      <c r="Z33" s="52"/>
      <c r="AA33" s="52"/>
      <c r="AB33" s="52"/>
    </row>
    <row r="34" spans="1:28" x14ac:dyDescent="0.2">
      <c r="A34" s="22" t="str">
        <f>$C$3&amp;"_"&amp;B34</f>
        <v>Wales_p. Multicystic kidney (Q61.40, Q61.41)</v>
      </c>
      <c r="B34" s="22" t="s">
        <v>30</v>
      </c>
      <c r="C34" s="7" t="s">
        <v>62</v>
      </c>
      <c r="D34" s="19">
        <f>VLOOKUP(A34,'Data - 5 year cases (2nd Supp)'!$A$2:$G$1285,4,FALSE)</f>
        <v>109</v>
      </c>
      <c r="E34" s="19">
        <f>VLOOKUP(A34,'Data - 5 year cases (2nd Supp)'!$A$2:$G$1285,5,FALSE)</f>
        <v>132</v>
      </c>
      <c r="F34" s="19">
        <f>VLOOKUP(A34,'Data - 5 year cases (2nd Supp)'!$A$2:$G$1285,6,FALSE)</f>
        <v>148</v>
      </c>
      <c r="G34" s="19">
        <f>VLOOKUP(A34,'Data - 5 year cases (2nd Supp)'!$A$2:$G$1285,7,FALSE)</f>
        <v>100</v>
      </c>
      <c r="H34" s="19"/>
      <c r="I34" s="23">
        <f>(D34/VLOOKUP($C$3,'Data - 5-year births'!$A$3:$F$32,3,FALSE))*10000</f>
        <v>6.8996948942257781</v>
      </c>
      <c r="J34" s="23">
        <f>(E34/VLOOKUP($C$3,'Data - 5-year births'!$A$3:$F$32,4,FALSE))*10000</f>
        <v>7.524797628548626</v>
      </c>
      <c r="K34" s="23">
        <f>(F34/VLOOKUP($C$3,'Data - 5-year births'!$A$3:$F$32,5,FALSE))*10000</f>
        <v>8.5924119713199225</v>
      </c>
      <c r="L34" s="23">
        <f>(G34/VLOOKUP($C$3,'Data - 5-year births'!$A$3:$F$32,6,FALSE))*10000</f>
        <v>6.4398964464651414</v>
      </c>
      <c r="M34" s="44"/>
      <c r="N34" s="44"/>
      <c r="O34" s="44"/>
      <c r="P34" s="44"/>
      <c r="Q34" s="44"/>
      <c r="R34" s="44"/>
      <c r="S34" s="44"/>
      <c r="T34" s="51"/>
      <c r="U34" s="51"/>
      <c r="V34" s="51"/>
      <c r="W34" s="51"/>
      <c r="X34" s="51"/>
      <c r="Y34" s="53"/>
      <c r="Z34" s="52"/>
      <c r="AA34" s="52"/>
      <c r="AB34" s="52"/>
    </row>
    <row r="35" spans="1:28" x14ac:dyDescent="0.2">
      <c r="C35" s="6"/>
      <c r="D35" s="19"/>
      <c r="E35" s="19"/>
      <c r="F35" s="19"/>
      <c r="G35" s="19"/>
      <c r="H35" s="19"/>
      <c r="I35" s="23"/>
      <c r="J35" s="23"/>
      <c r="K35" s="23"/>
      <c r="L35" s="23"/>
      <c r="M35" s="44"/>
      <c r="N35" s="44"/>
      <c r="O35" s="44"/>
      <c r="P35" s="44"/>
      <c r="Q35" s="44"/>
      <c r="R35" s="44"/>
      <c r="S35" s="44"/>
      <c r="T35" s="51"/>
      <c r="U35" s="51"/>
      <c r="V35" s="51"/>
      <c r="W35" s="51"/>
      <c r="X35" s="51"/>
      <c r="Y35" s="53"/>
      <c r="Z35" s="52"/>
      <c r="AA35" s="52"/>
      <c r="AB35" s="52"/>
    </row>
    <row r="36" spans="1:28" x14ac:dyDescent="0.2">
      <c r="A36" s="22" t="str">
        <f>$C$3&amp;"_"&amp;B36</f>
        <v>Wales_G</v>
      </c>
      <c r="B36" s="22" t="s">
        <v>7</v>
      </c>
      <c r="C36" s="3" t="s">
        <v>63</v>
      </c>
      <c r="D36" s="19">
        <f>VLOOKUP(A36,'Data - 5 year cases (2nd Supp)'!$A$2:$G$1285,4,FALSE)</f>
        <v>957</v>
      </c>
      <c r="E36" s="19">
        <f>VLOOKUP(A36,'Data - 5 year cases (2nd Supp)'!$A$2:$G$1285,5,FALSE)</f>
        <v>1213</v>
      </c>
      <c r="F36" s="19">
        <f>VLOOKUP(A36,'Data - 5 year cases (2nd Supp)'!$A$2:$G$1285,6,FALSE)</f>
        <v>1132</v>
      </c>
      <c r="G36" s="19">
        <f>VLOOKUP(A36,'Data - 5 year cases (2nd Supp)'!$A$2:$G$1285,7,FALSE)</f>
        <v>531</v>
      </c>
      <c r="H36" s="19"/>
      <c r="I36" s="23">
        <f>(D36/VLOOKUP($C$3,'Data - 5-year births'!$A$3:$F$32,3,FALSE))*10000</f>
        <v>60.578055172239175</v>
      </c>
      <c r="J36" s="23">
        <f>(E36/VLOOKUP($C$3,'Data - 5-year births'!$A$3:$F$32,4,FALSE))*10000</f>
        <v>69.148329722950635</v>
      </c>
      <c r="K36" s="23">
        <f>(F36/VLOOKUP($C$3,'Data - 5-year births'!$A$3:$F$32,5,FALSE))*10000</f>
        <v>65.720340213068596</v>
      </c>
      <c r="L36" s="23">
        <f>(G36/VLOOKUP($C$3,'Data - 5-year births'!$A$3:$F$32,6,FALSE))*10000</f>
        <v>34.195850130729902</v>
      </c>
      <c r="M36" s="44"/>
      <c r="N36" s="44"/>
      <c r="O36" s="44"/>
      <c r="P36" s="44"/>
      <c r="Q36" s="44"/>
      <c r="R36" s="44"/>
      <c r="S36" s="44"/>
      <c r="T36" s="51"/>
      <c r="U36" s="51"/>
      <c r="V36" s="51"/>
      <c r="W36" s="51"/>
      <c r="X36" s="51"/>
      <c r="Y36" s="53"/>
      <c r="Z36" s="52"/>
      <c r="AA36" s="52"/>
      <c r="AB36" s="52"/>
    </row>
    <row r="37" spans="1:28" x14ac:dyDescent="0.2">
      <c r="A37" s="22" t="str">
        <f>$C$3&amp;"_"&amp;B37</f>
        <v>Wales_q. Hypospadias (Q54 (except Q54.4))</v>
      </c>
      <c r="B37" s="22" t="s">
        <v>31</v>
      </c>
      <c r="C37" s="6" t="s">
        <v>64</v>
      </c>
      <c r="D37" s="19">
        <f>VLOOKUP(A37,'Data - 5 year cases (2nd Supp)'!$A$2:$G$1285,4,FALSE)</f>
        <v>514</v>
      </c>
      <c r="E37" s="19">
        <f>VLOOKUP(A37,'Data - 5 year cases (2nd Supp)'!$A$2:$G$1285,5,FALSE)</f>
        <v>556</v>
      </c>
      <c r="F37" s="19">
        <f>VLOOKUP(A37,'Data - 5 year cases (2nd Supp)'!$A$2:$G$1285,6,FALSE)</f>
        <v>586</v>
      </c>
      <c r="G37" s="19">
        <f>VLOOKUP(A37,'Data - 5 year cases (2nd Supp)'!$A$2:$G$1285,7,FALSE)</f>
        <v>359</v>
      </c>
      <c r="H37" s="19"/>
      <c r="I37" s="23">
        <f>(D37/VLOOKUP($C$3,'Data - 5-year births'!$A$3:$F$32,3,FALSE))*10000</f>
        <v>32.53617592322982</v>
      </c>
      <c r="J37" s="23">
        <f>(E37/VLOOKUP($C$3,'Data - 5-year births'!$A$3:$F$32,4,FALSE))*10000</f>
        <v>31.695359708129061</v>
      </c>
      <c r="K37" s="23">
        <f>(F37/VLOOKUP($C$3,'Data - 5-year births'!$A$3:$F$32,5,FALSE))*10000</f>
        <v>34.021306859415368</v>
      </c>
      <c r="L37" s="23">
        <f>(G37/VLOOKUP($C$3,'Data - 5-year births'!$A$3:$F$32,6,FALSE))*10000</f>
        <v>23.119228242809857</v>
      </c>
      <c r="M37" s="44"/>
      <c r="N37" s="44"/>
      <c r="O37" s="44"/>
      <c r="P37" s="44"/>
      <c r="Q37" s="44"/>
      <c r="R37" s="44"/>
      <c r="S37" s="44"/>
      <c r="T37" s="51"/>
      <c r="U37" s="51"/>
      <c r="V37" s="51"/>
      <c r="W37" s="51"/>
      <c r="X37" s="51"/>
      <c r="Y37" s="53"/>
      <c r="Z37" s="52"/>
      <c r="AA37" s="52"/>
      <c r="AB37" s="52"/>
    </row>
    <row r="38" spans="1:28" x14ac:dyDescent="0.2">
      <c r="C38" s="6"/>
      <c r="D38" s="19"/>
      <c r="E38" s="19"/>
      <c r="F38" s="19"/>
      <c r="G38" s="19"/>
      <c r="H38" s="19"/>
      <c r="I38" s="23"/>
      <c r="J38" s="23"/>
      <c r="K38" s="23"/>
      <c r="L38" s="23"/>
      <c r="M38" s="44"/>
      <c r="N38" s="44"/>
      <c r="O38" s="44"/>
      <c r="P38" s="44"/>
      <c r="Q38" s="44"/>
      <c r="R38" s="44"/>
      <c r="S38" s="44"/>
      <c r="T38" s="51"/>
      <c r="U38" s="51"/>
      <c r="V38" s="51"/>
      <c r="W38" s="51"/>
      <c r="X38" s="51"/>
      <c r="Y38" s="53"/>
      <c r="Z38" s="52"/>
      <c r="AA38" s="52"/>
      <c r="AB38" s="52"/>
    </row>
    <row r="39" spans="1:28" x14ac:dyDescent="0.2">
      <c r="A39" s="22" t="str">
        <f>$C$3&amp;"_"&amp;B39</f>
        <v>Wales_H</v>
      </c>
      <c r="B39" s="22" t="s">
        <v>8</v>
      </c>
      <c r="C39" s="3" t="s">
        <v>123</v>
      </c>
      <c r="D39" s="19">
        <f>VLOOKUP(A39,'Data - 5 year cases (2nd Supp)'!$A$2:$G$1285,4,FALSE)</f>
        <v>453</v>
      </c>
      <c r="E39" s="19">
        <f>VLOOKUP(A39,'Data - 5 year cases (2nd Supp)'!$A$2:$G$1285,5,FALSE)</f>
        <v>390</v>
      </c>
      <c r="F39" s="19">
        <f>VLOOKUP(A39,'Data - 5 year cases (2nd Supp)'!$A$2:$G$1285,6,FALSE)</f>
        <v>314</v>
      </c>
      <c r="G39" s="19">
        <f>VLOOKUP(A39,'Data - 5 year cases (2nd Supp)'!$A$2:$G$1285,7,FALSE)</f>
        <v>186</v>
      </c>
      <c r="H39" s="19"/>
      <c r="I39" s="23">
        <f>(D39/VLOOKUP($C$3,'Data - 5-year births'!$A$3:$F$32,3,FALSE))*10000</f>
        <v>28.674878780589705</v>
      </c>
      <c r="J39" s="23">
        <f>(E39/VLOOKUP($C$3,'Data - 5-year births'!$A$3:$F$32,4,FALSE))*10000</f>
        <v>22.232356629802759</v>
      </c>
      <c r="K39" s="23">
        <f>(F39/VLOOKUP($C$3,'Data - 5-year births'!$A$3:$F$32,5,FALSE))*10000</f>
        <v>18.229847020232807</v>
      </c>
      <c r="L39" s="23">
        <f>(G39/VLOOKUP($C$3,'Data - 5-year births'!$A$3:$F$32,6,FALSE))*10000</f>
        <v>11.978207390425162</v>
      </c>
      <c r="M39" s="44"/>
      <c r="N39" s="44"/>
      <c r="O39" s="44"/>
      <c r="P39" s="44"/>
      <c r="Q39" s="44"/>
      <c r="R39" s="44"/>
      <c r="S39" s="44"/>
      <c r="T39" s="51"/>
      <c r="U39" s="51"/>
      <c r="V39" s="51"/>
      <c r="W39" s="51"/>
      <c r="X39" s="51"/>
      <c r="Y39" s="53"/>
      <c r="Z39" s="52"/>
      <c r="AA39" s="52"/>
      <c r="AB39" s="52"/>
    </row>
    <row r="40" spans="1:28" x14ac:dyDescent="0.2">
      <c r="A40" s="22" t="str">
        <f>$C$3&amp;"_"&amp;B40</f>
        <v xml:space="preserve">Wales_r. Hypothyroidism </v>
      </c>
      <c r="B40" s="22" t="s">
        <v>32</v>
      </c>
      <c r="C40" s="9" t="s">
        <v>65</v>
      </c>
      <c r="D40" s="19">
        <f>VLOOKUP(A40,'Data - 5 year cases (2nd Supp)'!$A$2:$G$1285,4,FALSE)</f>
        <v>120</v>
      </c>
      <c r="E40" s="19">
        <f>VLOOKUP(A40,'Data - 5 year cases (2nd Supp)'!$A$2:$G$1285,5,FALSE)</f>
        <v>125</v>
      </c>
      <c r="F40" s="19">
        <f>VLOOKUP(A40,'Data - 5 year cases (2nd Supp)'!$A$2:$G$1285,6,FALSE)</f>
        <v>107</v>
      </c>
      <c r="G40" s="19">
        <f>VLOOKUP(A40,'Data - 5 year cases (2nd Supp)'!$A$2:$G$1285,7,FALSE)</f>
        <v>63</v>
      </c>
      <c r="H40" s="19"/>
      <c r="I40" s="23">
        <f>(D40/VLOOKUP($C$3,'Data - 5-year births'!$A$3:$F$32,3,FALSE))*10000</f>
        <v>7.5959943789641597</v>
      </c>
      <c r="J40" s="23">
        <f>(E40/VLOOKUP($C$3,'Data - 5-year births'!$A$3:$F$32,4,FALSE))*10000</f>
        <v>7.1257553300649867</v>
      </c>
      <c r="K40" s="23">
        <f>(F40/VLOOKUP($C$3,'Data - 5-year births'!$A$3:$F$32,5,FALSE))*10000</f>
        <v>6.2120816279137276</v>
      </c>
      <c r="L40" s="23">
        <f>(G40/VLOOKUP($C$3,'Data - 5-year births'!$A$3:$F$32,6,FALSE))*10000</f>
        <v>4.0571347612730388</v>
      </c>
      <c r="M40" s="44"/>
      <c r="N40" s="44"/>
      <c r="O40" s="44"/>
      <c r="P40" s="44"/>
      <c r="Q40" s="44"/>
      <c r="R40" s="44"/>
      <c r="S40" s="44"/>
      <c r="T40" s="51"/>
      <c r="U40" s="51"/>
      <c r="V40" s="51"/>
      <c r="W40" s="51"/>
      <c r="X40" s="51"/>
      <c r="Y40" s="53"/>
      <c r="Z40" s="52"/>
      <c r="AA40" s="52"/>
      <c r="AB40" s="52"/>
    </row>
    <row r="41" spans="1:28" x14ac:dyDescent="0.2">
      <c r="C41" s="6"/>
      <c r="D41" s="19"/>
      <c r="E41" s="19"/>
      <c r="F41" s="19"/>
      <c r="G41" s="19"/>
      <c r="H41" s="19"/>
      <c r="I41" s="23"/>
      <c r="J41" s="23"/>
      <c r="K41" s="23"/>
      <c r="L41" s="23"/>
      <c r="M41" s="44"/>
      <c r="N41" s="44"/>
      <c r="O41" s="44"/>
      <c r="P41" s="44"/>
      <c r="Q41" s="44"/>
      <c r="R41" s="44"/>
      <c r="S41" s="44"/>
      <c r="T41" s="51"/>
      <c r="U41" s="51"/>
      <c r="V41" s="51"/>
      <c r="W41" s="51"/>
      <c r="X41" s="51"/>
      <c r="Y41" s="53"/>
      <c r="Z41" s="52"/>
      <c r="AA41" s="52"/>
      <c r="AB41" s="52"/>
    </row>
    <row r="42" spans="1:28" x14ac:dyDescent="0.2">
      <c r="A42" s="22" t="str">
        <f>$C$3&amp;"_"&amp;B42</f>
        <v>Wales_J</v>
      </c>
      <c r="B42" s="22" t="s">
        <v>9</v>
      </c>
      <c r="C42" s="3" t="s">
        <v>66</v>
      </c>
      <c r="D42" s="19">
        <f>VLOOKUP(A42,'Data - 5 year cases (2nd Supp)'!$A$2:$G$1285,4,FALSE)</f>
        <v>220</v>
      </c>
      <c r="E42" s="19">
        <f>VLOOKUP(A42,'Data - 5 year cases (2nd Supp)'!$A$2:$G$1285,5,FALSE)</f>
        <v>158</v>
      </c>
      <c r="F42" s="19">
        <f>VLOOKUP(A42,'Data - 5 year cases (2nd Supp)'!$A$2:$G$1285,6,FALSE)</f>
        <v>93</v>
      </c>
      <c r="G42" s="19">
        <f>VLOOKUP(A42,'Data - 5 year cases (2nd Supp)'!$A$2:$G$1285,7,FALSE)</f>
        <v>82</v>
      </c>
      <c r="H42" s="19"/>
      <c r="I42" s="23">
        <f>(D42/VLOOKUP($C$3,'Data - 5-year births'!$A$3:$F$32,3,FALSE))*10000</f>
        <v>13.925989694767626</v>
      </c>
      <c r="J42" s="23">
        <f>(E42/VLOOKUP($C$3,'Data - 5-year births'!$A$3:$F$32,4,FALSE))*10000</f>
        <v>9.0069547372021432</v>
      </c>
      <c r="K42" s="23">
        <f>(F42/VLOOKUP($C$3,'Data - 5-year births'!$A$3:$F$32,5,FALSE))*10000</f>
        <v>5.3992859008969774</v>
      </c>
      <c r="L42" s="23">
        <f>(G42/VLOOKUP($C$3,'Data - 5-year births'!$A$3:$F$32,6,FALSE))*10000</f>
        <v>5.2807150861014156</v>
      </c>
      <c r="M42" s="44"/>
      <c r="N42" s="44"/>
      <c r="O42" s="44"/>
      <c r="P42" s="44"/>
      <c r="Q42" s="44"/>
      <c r="R42" s="44"/>
      <c r="S42" s="44"/>
      <c r="T42" s="51"/>
      <c r="U42" s="51"/>
      <c r="V42" s="51"/>
      <c r="W42" s="51"/>
      <c r="X42" s="51"/>
      <c r="Y42" s="53"/>
      <c r="Z42" s="52"/>
      <c r="AA42" s="52"/>
      <c r="AB42" s="52"/>
    </row>
    <row r="43" spans="1:28" x14ac:dyDescent="0.2">
      <c r="C43" s="6"/>
      <c r="D43" s="19"/>
      <c r="E43" s="19"/>
      <c r="F43" s="19"/>
      <c r="G43" s="19"/>
      <c r="H43" s="19"/>
      <c r="I43" s="23"/>
      <c r="J43" s="23"/>
      <c r="K43" s="23"/>
      <c r="L43" s="23"/>
      <c r="M43" s="44"/>
      <c r="N43" s="44"/>
      <c r="O43" s="44"/>
      <c r="P43" s="44"/>
      <c r="Q43" s="44"/>
      <c r="R43" s="44"/>
      <c r="S43" s="44"/>
      <c r="T43" s="51"/>
      <c r="U43" s="51"/>
      <c r="V43" s="51"/>
      <c r="W43" s="51"/>
      <c r="X43" s="51"/>
      <c r="Y43" s="53"/>
      <c r="Z43" s="52"/>
      <c r="AA43" s="52"/>
      <c r="AB43" s="52"/>
    </row>
    <row r="44" spans="1:28" x14ac:dyDescent="0.2">
      <c r="A44" s="22" t="str">
        <f>$C$3&amp;"_"&amp;B44</f>
        <v>Wales_K</v>
      </c>
      <c r="B44" s="22" t="s">
        <v>10</v>
      </c>
      <c r="C44" s="3" t="s">
        <v>67</v>
      </c>
      <c r="D44" s="19">
        <f>VLOOKUP(A44,'Data - 5 year cases (2nd Supp)'!$A$2:$G$1285,4,FALSE)</f>
        <v>524</v>
      </c>
      <c r="E44" s="19">
        <f>VLOOKUP(A44,'Data - 5 year cases (2nd Supp)'!$A$2:$G$1285,5,FALSE)</f>
        <v>448</v>
      </c>
      <c r="F44" s="19">
        <f>VLOOKUP(A44,'Data - 5 year cases (2nd Supp)'!$A$2:$G$1285,6,FALSE)</f>
        <v>401</v>
      </c>
      <c r="G44" s="19">
        <f>VLOOKUP(A44,'Data - 5 year cases (2nd Supp)'!$A$2:$G$1285,7,FALSE)</f>
        <v>327</v>
      </c>
      <c r="H44" s="19"/>
      <c r="I44" s="23">
        <f>(D44/VLOOKUP($C$3,'Data - 5-year births'!$A$3:$F$32,3,FALSE))*10000</f>
        <v>33.169175454810166</v>
      </c>
      <c r="J44" s="23">
        <f>(E44/VLOOKUP($C$3,'Data - 5-year births'!$A$3:$F$32,4,FALSE))*10000</f>
        <v>25.538707102952912</v>
      </c>
      <c r="K44" s="23">
        <f>(F44/VLOOKUP($C$3,'Data - 5-year births'!$A$3:$F$32,5,FALSE))*10000</f>
        <v>23.280791895265466</v>
      </c>
      <c r="L44" s="23">
        <f>(G44/VLOOKUP($C$3,'Data - 5-year births'!$A$3:$F$32,6,FALSE))*10000</f>
        <v>21.058461379941011</v>
      </c>
      <c r="M44" s="44"/>
      <c r="N44" s="44"/>
      <c r="O44" s="44"/>
      <c r="P44" s="44"/>
      <c r="Q44" s="44"/>
      <c r="R44" s="44"/>
      <c r="S44" s="44"/>
      <c r="T44" s="51"/>
      <c r="U44" s="51"/>
      <c r="V44" s="51"/>
      <c r="W44" s="51"/>
      <c r="X44" s="51"/>
      <c r="Y44" s="53"/>
      <c r="Z44" s="52"/>
      <c r="AA44" s="52"/>
      <c r="AB44" s="52"/>
    </row>
    <row r="45" spans="1:28" x14ac:dyDescent="0.2">
      <c r="C45" s="6"/>
      <c r="D45" s="19"/>
      <c r="E45" s="19"/>
      <c r="F45" s="19"/>
      <c r="G45" s="19"/>
      <c r="H45" s="19"/>
      <c r="I45" s="23"/>
      <c r="J45" s="23"/>
      <c r="K45" s="23"/>
      <c r="L45" s="23"/>
      <c r="M45" s="44"/>
      <c r="N45" s="44"/>
      <c r="O45" s="44"/>
      <c r="P45" s="44"/>
      <c r="Q45" s="44"/>
      <c r="R45" s="44"/>
      <c r="S45" s="44"/>
      <c r="T45" s="51"/>
      <c r="U45" s="51"/>
      <c r="V45" s="51"/>
      <c r="W45" s="51"/>
      <c r="X45" s="51"/>
      <c r="Y45" s="53"/>
      <c r="Z45" s="52"/>
      <c r="AA45" s="52"/>
      <c r="AB45" s="52"/>
    </row>
    <row r="46" spans="1:28" x14ac:dyDescent="0.2">
      <c r="A46" s="22" t="str">
        <f t="shared" ref="A46:A48" si="1">$C$3&amp;"_"&amp;B46</f>
        <v>Wales_L</v>
      </c>
      <c r="B46" s="22" t="s">
        <v>11</v>
      </c>
      <c r="C46" s="3" t="s">
        <v>68</v>
      </c>
      <c r="D46" s="19">
        <f>VLOOKUP(A46,'Data - 5 year cases (2nd Supp)'!$A$2:$G$1285,4,FALSE)</f>
        <v>1457</v>
      </c>
      <c r="E46" s="19">
        <f>VLOOKUP(A46,'Data - 5 year cases (2nd Supp)'!$A$2:$G$1285,5,FALSE)</f>
        <v>1320</v>
      </c>
      <c r="F46" s="19">
        <f>VLOOKUP(A46,'Data - 5 year cases (2nd Supp)'!$A$2:$G$1285,6,FALSE)</f>
        <v>1148</v>
      </c>
      <c r="G46" s="19">
        <f>VLOOKUP(A46,'Data - 5 year cases (2nd Supp)'!$A$2:$G$1285,7,FALSE)</f>
        <v>882</v>
      </c>
      <c r="H46" s="19"/>
      <c r="I46" s="23">
        <f>(D46/VLOOKUP($C$3,'Data - 5-year births'!$A$3:$F$32,3,FALSE))*10000</f>
        <v>92.228031751256495</v>
      </c>
      <c r="J46" s="23">
        <f>(E46/VLOOKUP($C$3,'Data - 5-year births'!$A$3:$F$32,4,FALSE))*10000</f>
        <v>75.24797628548626</v>
      </c>
      <c r="K46" s="23">
        <f>(F46/VLOOKUP($C$3,'Data - 5-year births'!$A$3:$F$32,5,FALSE))*10000</f>
        <v>66.649249615373449</v>
      </c>
      <c r="L46" s="23">
        <f>(G46/VLOOKUP($C$3,'Data - 5-year births'!$A$3:$F$32,6,FALSE))*10000</f>
        <v>56.79988665782254</v>
      </c>
      <c r="M46" s="44"/>
      <c r="N46" s="44"/>
      <c r="O46" s="44"/>
      <c r="P46" s="44"/>
      <c r="Q46" s="44"/>
      <c r="R46" s="44"/>
      <c r="S46" s="44"/>
      <c r="T46" s="51"/>
      <c r="U46" s="51"/>
      <c r="V46" s="51"/>
      <c r="W46" s="51"/>
      <c r="X46" s="51"/>
      <c r="Y46" s="53"/>
      <c r="Z46" s="52"/>
      <c r="AA46" s="52"/>
      <c r="AB46" s="52"/>
    </row>
    <row r="47" spans="1:28" x14ac:dyDescent="0.2">
      <c r="A47" s="22" t="str">
        <f t="shared" si="1"/>
        <v xml:space="preserve">Wales_t. limb defects </v>
      </c>
      <c r="B47" s="22" t="s">
        <v>33</v>
      </c>
      <c r="C47" s="7" t="s">
        <v>69</v>
      </c>
      <c r="D47" s="19">
        <f>VLOOKUP(A47,'Data - 5 year cases (2nd Supp)'!$A$2:$G$1285,4,FALSE)</f>
        <v>155</v>
      </c>
      <c r="E47" s="19">
        <f>VLOOKUP(A47,'Data - 5 year cases (2nd Supp)'!$A$2:$G$1285,5,FALSE)</f>
        <v>182</v>
      </c>
      <c r="F47" s="19">
        <f>VLOOKUP(A47,'Data - 5 year cases (2nd Supp)'!$A$2:$G$1285,6,FALSE)</f>
        <v>131</v>
      </c>
      <c r="G47" s="19">
        <f>VLOOKUP(A47,'Data - 5 year cases (2nd Supp)'!$A$2:$G$1285,7,FALSE)</f>
        <v>88</v>
      </c>
      <c r="H47" s="19"/>
      <c r="I47" s="23">
        <f>(D47/VLOOKUP($C$3,'Data - 5-year births'!$A$3:$F$32,3,FALSE))*10000</f>
        <v>9.8114927394953728</v>
      </c>
      <c r="J47" s="23">
        <f>(E47/VLOOKUP($C$3,'Data - 5-year births'!$A$3:$F$32,4,FALSE))*10000</f>
        <v>10.375099760574621</v>
      </c>
      <c r="K47" s="23">
        <f>(F47/VLOOKUP($C$3,'Data - 5-year births'!$A$3:$F$32,5,FALSE))*10000</f>
        <v>7.6054457313710122</v>
      </c>
      <c r="L47" s="23">
        <f>(G47/VLOOKUP($C$3,'Data - 5-year births'!$A$3:$F$32,6,FALSE))*10000</f>
        <v>5.6671088728893242</v>
      </c>
      <c r="M47" s="44"/>
      <c r="N47" s="44"/>
      <c r="O47" s="44"/>
      <c r="P47" s="44"/>
      <c r="Q47" s="44"/>
      <c r="R47" s="44"/>
      <c r="S47" s="44"/>
      <c r="T47" s="51"/>
      <c r="U47" s="51"/>
      <c r="V47" s="51"/>
      <c r="W47" s="51"/>
      <c r="X47" s="51"/>
      <c r="Y47" s="53"/>
      <c r="Z47" s="52"/>
      <c r="AA47" s="52"/>
      <c r="AB47" s="52"/>
    </row>
    <row r="48" spans="1:28" x14ac:dyDescent="0.2">
      <c r="A48" s="22" t="str">
        <f t="shared" si="1"/>
        <v xml:space="preserve">Wales_u. dislocation of hip </v>
      </c>
      <c r="B48" s="22" t="s">
        <v>34</v>
      </c>
      <c r="C48" s="7" t="s">
        <v>70</v>
      </c>
      <c r="D48" s="19">
        <f>VLOOKUP(A48,'Data - 5 year cases (2nd Supp)'!$A$2:$G$1285,4,FALSE)</f>
        <v>108</v>
      </c>
      <c r="E48" s="19">
        <f>VLOOKUP(A48,'Data - 5 year cases (2nd Supp)'!$A$2:$G$1285,5,FALSE)</f>
        <v>154</v>
      </c>
      <c r="F48" s="19">
        <f>VLOOKUP(A48,'Data - 5 year cases (2nd Supp)'!$A$2:$G$1285,6,FALSE)</f>
        <v>142</v>
      </c>
      <c r="G48" s="19">
        <f>VLOOKUP(A48,'Data - 5 year cases (2nd Supp)'!$A$2:$G$1285,7,FALSE)</f>
        <v>100</v>
      </c>
      <c r="H48" s="19"/>
      <c r="I48" s="23">
        <f>(D48/VLOOKUP($C$3,'Data - 5-year births'!$A$3:$F$32,3,FALSE))*10000</f>
        <v>6.836394941067744</v>
      </c>
      <c r="J48" s="23">
        <f>(E48/VLOOKUP($C$3,'Data - 5-year births'!$A$3:$F$32,4,FALSE))*10000</f>
        <v>8.7789305666400637</v>
      </c>
      <c r="K48" s="23">
        <f>(F48/VLOOKUP($C$3,'Data - 5-year births'!$A$3:$F$32,5,FALSE))*10000</f>
        <v>8.2440709454556007</v>
      </c>
      <c r="L48" s="23">
        <f>(G48/VLOOKUP($C$3,'Data - 5-year births'!$A$3:$F$32,6,FALSE))*10000</f>
        <v>6.4398964464651414</v>
      </c>
      <c r="M48" s="44"/>
      <c r="N48" s="44"/>
      <c r="O48" s="44"/>
      <c r="P48" s="44"/>
      <c r="Q48" s="44"/>
      <c r="R48" s="44"/>
      <c r="S48" s="44"/>
      <c r="T48" s="51"/>
      <c r="U48" s="51"/>
      <c r="V48" s="51"/>
      <c r="W48" s="51"/>
      <c r="X48" s="51"/>
      <c r="Y48" s="53"/>
      <c r="Z48" s="52"/>
      <c r="AA48" s="52"/>
      <c r="AB48" s="52"/>
    </row>
    <row r="49" spans="1:28" x14ac:dyDescent="0.2">
      <c r="C49" s="2"/>
      <c r="D49" s="19"/>
      <c r="E49" s="19"/>
      <c r="F49" s="19"/>
      <c r="G49" s="19"/>
      <c r="H49" s="19"/>
      <c r="I49" s="23"/>
      <c r="J49" s="23"/>
      <c r="K49" s="23"/>
      <c r="L49" s="23"/>
      <c r="M49" s="44"/>
      <c r="N49" s="44"/>
      <c r="O49" s="44"/>
      <c r="P49" s="44"/>
      <c r="Q49" s="44"/>
      <c r="R49" s="44"/>
      <c r="S49" s="44"/>
      <c r="T49" s="51"/>
      <c r="U49" s="51"/>
      <c r="V49" s="51"/>
      <c r="W49" s="51"/>
      <c r="X49" s="51"/>
      <c r="Y49" s="53"/>
      <c r="Z49" s="52"/>
      <c r="AA49" s="52"/>
      <c r="AB49" s="52"/>
    </row>
    <row r="50" spans="1:28" x14ac:dyDescent="0.2">
      <c r="A50" s="22" t="str">
        <f t="shared" ref="A50:A53" si="2">$C$3&amp;"_"&amp;B50</f>
        <v>Wales_M</v>
      </c>
      <c r="B50" s="22" t="s">
        <v>12</v>
      </c>
      <c r="C50" s="3" t="s">
        <v>71</v>
      </c>
      <c r="D50" s="19">
        <f>VLOOKUP(A50,'Data - 5 year cases (2nd Supp)'!$A$2:$G$1285,4,FALSE)</f>
        <v>1407</v>
      </c>
      <c r="E50" s="19">
        <f>VLOOKUP(A50,'Data - 5 year cases (2nd Supp)'!$A$2:$G$1285,5,FALSE)</f>
        <v>1281</v>
      </c>
      <c r="F50" s="19">
        <f>VLOOKUP(A50,'Data - 5 year cases (2nd Supp)'!$A$2:$G$1285,6,FALSE)</f>
        <v>1081</v>
      </c>
      <c r="G50" s="19">
        <f>VLOOKUP(A50,'Data - 5 year cases (2nd Supp)'!$A$2:$G$1285,7,FALSE)</f>
        <v>795</v>
      </c>
      <c r="H50" s="19"/>
      <c r="I50" s="23">
        <f>(D50/VLOOKUP($C$3,'Data - 5-year births'!$A$3:$F$32,3,FALSE))*10000</f>
        <v>89.063034093354773</v>
      </c>
      <c r="J50" s="23">
        <f>(E50/VLOOKUP($C$3,'Data - 5-year births'!$A$3:$F$32,4,FALSE))*10000</f>
        <v>73.024740622505988</v>
      </c>
      <c r="K50" s="23">
        <f>(F50/VLOOKUP($C$3,'Data - 5-year births'!$A$3:$F$32,5,FALSE))*10000</f>
        <v>62.759441493221857</v>
      </c>
      <c r="L50" s="23">
        <f>(G50/VLOOKUP($C$3,'Data - 5-year births'!$A$3:$F$32,6,FALSE))*10000</f>
        <v>51.197176749397869</v>
      </c>
      <c r="M50" s="44"/>
      <c r="N50" s="44"/>
      <c r="O50" s="44"/>
      <c r="P50" s="44"/>
      <c r="Q50" s="44"/>
      <c r="R50" s="44"/>
      <c r="S50" s="44"/>
      <c r="T50" s="51"/>
      <c r="U50" s="51"/>
      <c r="V50" s="51"/>
      <c r="W50" s="51"/>
      <c r="X50" s="51"/>
      <c r="Y50" s="53"/>
      <c r="Z50" s="52"/>
      <c r="AA50" s="52"/>
      <c r="AB50" s="52"/>
    </row>
    <row r="51" spans="1:28" x14ac:dyDescent="0.2">
      <c r="A51" s="22" t="str">
        <f t="shared" si="2"/>
        <v>Wales_v. Gastroschisis (Q79.3)</v>
      </c>
      <c r="B51" s="22" t="s">
        <v>35</v>
      </c>
      <c r="C51" s="7" t="s">
        <v>72</v>
      </c>
      <c r="D51" s="19">
        <f>VLOOKUP(A51,'Data - 5 year cases (2nd Supp)'!$A$2:$G$1285,4,FALSE)</f>
        <v>97</v>
      </c>
      <c r="E51" s="19">
        <f>VLOOKUP(A51,'Data - 5 year cases (2nd Supp)'!$A$2:$G$1285,5,FALSE)</f>
        <v>114</v>
      </c>
      <c r="F51" s="19">
        <f>VLOOKUP(A51,'Data - 5 year cases (2nd Supp)'!$A$2:$G$1285,6,FALSE)</f>
        <v>68</v>
      </c>
      <c r="G51" s="19">
        <f>VLOOKUP(A51,'Data - 5 year cases (2nd Supp)'!$A$2:$G$1285,7,FALSE)</f>
        <v>58</v>
      </c>
      <c r="H51" s="19"/>
      <c r="I51" s="23">
        <f>(D51/VLOOKUP($C$3,'Data - 5-year births'!$A$3:$F$32,3,FALSE))*10000</f>
        <v>6.1400954563293615</v>
      </c>
      <c r="J51" s="23">
        <f>(E51/VLOOKUP($C$3,'Data - 5-year births'!$A$3:$F$32,4,FALSE))*10000</f>
        <v>6.4986888610192679</v>
      </c>
      <c r="K51" s="23">
        <f>(F51/VLOOKUP($C$3,'Data - 5-year births'!$A$3:$F$32,5,FALSE))*10000</f>
        <v>3.9478649597956399</v>
      </c>
      <c r="L51" s="23">
        <f>(G51/VLOOKUP($C$3,'Data - 5-year births'!$A$3:$F$32,6,FALSE))*10000</f>
        <v>3.7351399389497817</v>
      </c>
      <c r="M51" s="44"/>
      <c r="N51" s="44"/>
      <c r="O51" s="44"/>
      <c r="P51" s="44"/>
      <c r="Q51" s="44"/>
      <c r="R51" s="44"/>
      <c r="S51" s="44"/>
      <c r="T51" s="51"/>
      <c r="U51" s="51"/>
      <c r="V51" s="51"/>
      <c r="W51" s="51"/>
      <c r="X51" s="51"/>
      <c r="Y51" s="53"/>
      <c r="Z51" s="52"/>
      <c r="AA51" s="52"/>
      <c r="AB51" s="52"/>
    </row>
    <row r="52" spans="1:28" x14ac:dyDescent="0.2">
      <c r="A52" s="22" t="str">
        <f t="shared" si="2"/>
        <v>Wales_w. diaphragmatic hernia</v>
      </c>
      <c r="B52" s="22" t="s">
        <v>36</v>
      </c>
      <c r="C52" s="7" t="s">
        <v>73</v>
      </c>
      <c r="D52" s="19">
        <f>VLOOKUP(A52,'Data - 5 year cases (2nd Supp)'!$A$2:$G$1285,4,FALSE)</f>
        <v>65</v>
      </c>
      <c r="E52" s="19">
        <f>VLOOKUP(A52,'Data - 5 year cases (2nd Supp)'!$A$2:$G$1285,5,FALSE)</f>
        <v>74</v>
      </c>
      <c r="F52" s="19">
        <f>VLOOKUP(A52,'Data - 5 year cases (2nd Supp)'!$A$2:$G$1285,6,FALSE)</f>
        <v>66</v>
      </c>
      <c r="G52" s="19">
        <f>VLOOKUP(A52,'Data - 5 year cases (2nd Supp)'!$A$2:$G$1285,7,FALSE)</f>
        <v>55</v>
      </c>
      <c r="H52" s="19"/>
      <c r="I52" s="23">
        <f>(D52/VLOOKUP($C$3,'Data - 5-year births'!$A$3:$F$32,3,FALSE))*10000</f>
        <v>4.1144969552722532</v>
      </c>
      <c r="J52" s="23">
        <f>(E52/VLOOKUP($C$3,'Data - 5-year births'!$A$3:$F$32,4,FALSE))*10000</f>
        <v>4.2184471553984721</v>
      </c>
      <c r="K52" s="23">
        <f>(F52/VLOOKUP($C$3,'Data - 5-year births'!$A$3:$F$32,5,FALSE))*10000</f>
        <v>3.8317512845075328</v>
      </c>
      <c r="L52" s="23">
        <f>(G52/VLOOKUP($C$3,'Data - 5-year births'!$A$3:$F$32,6,FALSE))*10000</f>
        <v>3.5419430455558274</v>
      </c>
      <c r="M52" s="44"/>
      <c r="N52" s="44"/>
      <c r="O52" s="44"/>
      <c r="P52" s="44"/>
      <c r="Q52" s="44"/>
      <c r="R52" s="44"/>
      <c r="S52" s="44"/>
      <c r="T52" s="51"/>
      <c r="U52" s="51"/>
      <c r="V52" s="51"/>
      <c r="W52" s="51"/>
      <c r="X52" s="51"/>
      <c r="Y52" s="53"/>
      <c r="Z52" s="52"/>
      <c r="AA52" s="52"/>
      <c r="AB52" s="52"/>
    </row>
    <row r="53" spans="1:28" x14ac:dyDescent="0.2">
      <c r="A53" s="22" t="str">
        <f t="shared" si="2"/>
        <v>Wales_x. Craniosynostosis</v>
      </c>
      <c r="B53" s="22" t="s">
        <v>37</v>
      </c>
      <c r="C53" s="7" t="s">
        <v>74</v>
      </c>
      <c r="D53" s="19">
        <f>VLOOKUP(A53,'Data - 5 year cases (2nd Supp)'!$A$2:$G$1285,4,FALSE)</f>
        <v>100</v>
      </c>
      <c r="E53" s="19">
        <f>VLOOKUP(A53,'Data - 5 year cases (2nd Supp)'!$A$2:$G$1285,5,FALSE)</f>
        <v>116</v>
      </c>
      <c r="F53" s="19">
        <f>VLOOKUP(A53,'Data - 5 year cases (2nd Supp)'!$A$2:$G$1285,6,FALSE)</f>
        <v>109</v>
      </c>
      <c r="G53" s="19">
        <f>VLOOKUP(A53,'Data - 5 year cases (2nd Supp)'!$A$2:$G$1285,7,FALSE)</f>
        <v>64</v>
      </c>
      <c r="H53" s="19"/>
      <c r="I53" s="23">
        <f>(D53/VLOOKUP($C$3,'Data - 5-year births'!$A$3:$F$32,3,FALSE))*10000</f>
        <v>6.3299953158034663</v>
      </c>
      <c r="J53" s="23">
        <f>(E53/VLOOKUP($C$3,'Data - 5-year births'!$A$3:$F$32,4,FALSE))*10000</f>
        <v>6.6127009463003077</v>
      </c>
      <c r="K53" s="23">
        <f>(F53/VLOOKUP($C$3,'Data - 5-year births'!$A$3:$F$32,5,FALSE))*10000</f>
        <v>6.3281953032018343</v>
      </c>
      <c r="L53" s="23">
        <f>(G53/VLOOKUP($C$3,'Data - 5-year births'!$A$3:$F$32,6,FALSE))*10000</f>
        <v>4.1215337257376898</v>
      </c>
      <c r="M53" s="44"/>
      <c r="N53" s="44"/>
      <c r="O53" s="44"/>
      <c r="P53" s="44"/>
      <c r="Q53" s="44"/>
      <c r="R53" s="44"/>
      <c r="S53" s="44"/>
      <c r="T53" s="51"/>
      <c r="U53" s="51"/>
      <c r="V53" s="51"/>
      <c r="W53" s="51"/>
      <c r="X53" s="51"/>
      <c r="Y53" s="53"/>
      <c r="Z53" s="52"/>
      <c r="AA53" s="52"/>
      <c r="AB53" s="52"/>
    </row>
    <row r="54" spans="1:28" x14ac:dyDescent="0.2">
      <c r="C54" s="6"/>
      <c r="D54" s="19"/>
      <c r="E54" s="19"/>
      <c r="F54" s="19"/>
      <c r="G54" s="19"/>
      <c r="H54" s="19"/>
      <c r="I54" s="23"/>
      <c r="J54" s="23"/>
      <c r="K54" s="23"/>
      <c r="L54" s="23"/>
      <c r="M54" s="44"/>
      <c r="N54" s="44"/>
      <c r="O54" s="44"/>
      <c r="P54" s="44"/>
      <c r="Q54" s="44"/>
      <c r="R54" s="44"/>
      <c r="S54" s="44"/>
      <c r="T54" s="51"/>
      <c r="U54" s="51"/>
      <c r="V54" s="51"/>
      <c r="W54" s="51"/>
      <c r="X54" s="51"/>
      <c r="Y54" s="53"/>
      <c r="Z54" s="52"/>
      <c r="AA54" s="52"/>
      <c r="AB54" s="52"/>
    </row>
    <row r="55" spans="1:28" x14ac:dyDescent="0.2">
      <c r="A55" s="22" t="str">
        <f>$C$3&amp;"_"&amp;B55</f>
        <v>Wales_N</v>
      </c>
      <c r="B55" s="22" t="s">
        <v>13</v>
      </c>
      <c r="C55" s="3" t="s">
        <v>75</v>
      </c>
      <c r="D55" s="19">
        <f>VLOOKUP(A55,'Data - 5 year cases (2nd Supp)'!$A$2:$G$1285,4,FALSE)</f>
        <v>137</v>
      </c>
      <c r="E55" s="19">
        <f>VLOOKUP(A55,'Data - 5 year cases (2nd Supp)'!$A$2:$G$1285,5,FALSE)</f>
        <v>77</v>
      </c>
      <c r="F55" s="19">
        <f>VLOOKUP(A55,'Data - 5 year cases (2nd Supp)'!$A$2:$G$1285,6,FALSE)</f>
        <v>74</v>
      </c>
      <c r="G55" s="19">
        <f>VLOOKUP(A55,'Data - 5 year cases (2nd Supp)'!$A$2:$G$1285,7,FALSE)</f>
        <v>28</v>
      </c>
      <c r="H55" s="19"/>
      <c r="I55" s="23">
        <f>(D55/VLOOKUP($C$3,'Data - 5-year births'!$A$3:$F$32,3,FALSE))*10000</f>
        <v>8.6720935826507493</v>
      </c>
      <c r="J55" s="23">
        <f>(E55/VLOOKUP($C$3,'Data - 5-year births'!$A$3:$F$32,4,FALSE))*10000</f>
        <v>4.3894652833200318</v>
      </c>
      <c r="K55" s="23">
        <f>(F55/VLOOKUP($C$3,'Data - 5-year births'!$A$3:$F$32,5,FALSE))*10000</f>
        <v>4.2962059856599613</v>
      </c>
      <c r="L55" s="23">
        <f>(G55/VLOOKUP($C$3,'Data - 5-year births'!$A$3:$F$32,6,FALSE))*10000</f>
        <v>1.8031710050102394</v>
      </c>
      <c r="M55" s="44"/>
      <c r="N55" s="44"/>
      <c r="O55" s="44"/>
      <c r="P55" s="44"/>
      <c r="Q55" s="44"/>
      <c r="R55" s="44"/>
      <c r="S55" s="44"/>
      <c r="T55" s="51"/>
      <c r="U55" s="51"/>
      <c r="V55" s="51"/>
      <c r="W55" s="51"/>
      <c r="X55" s="51"/>
      <c r="Y55" s="53"/>
      <c r="Z55" s="52"/>
      <c r="AA55" s="52"/>
      <c r="AB55" s="52"/>
    </row>
    <row r="56" spans="1:28" x14ac:dyDescent="0.2">
      <c r="C56" s="10"/>
      <c r="D56" s="19"/>
      <c r="E56" s="19"/>
      <c r="F56" s="19"/>
      <c r="G56" s="19"/>
      <c r="H56" s="19"/>
      <c r="I56" s="23"/>
      <c r="J56" s="23"/>
      <c r="K56" s="23"/>
      <c r="L56" s="23"/>
      <c r="M56" s="44"/>
      <c r="N56" s="44"/>
      <c r="O56" s="44"/>
      <c r="P56" s="44"/>
      <c r="Q56" s="44"/>
      <c r="R56" s="44"/>
      <c r="S56" s="44"/>
      <c r="T56" s="51"/>
      <c r="U56" s="51"/>
      <c r="V56" s="51"/>
      <c r="W56" s="51"/>
      <c r="X56" s="51"/>
      <c r="Y56" s="53"/>
      <c r="Z56" s="52"/>
      <c r="AA56" s="52"/>
      <c r="AB56" s="52"/>
    </row>
    <row r="57" spans="1:28" x14ac:dyDescent="0.2">
      <c r="A57" s="22" t="str">
        <f t="shared" ref="A57:A61" si="3">$C$3&amp;"_"&amp;B57</f>
        <v>Wales_O</v>
      </c>
      <c r="B57" s="22" t="s">
        <v>14</v>
      </c>
      <c r="C57" s="3" t="s">
        <v>76</v>
      </c>
      <c r="D57" s="19">
        <f>VLOOKUP(A57,'Data - 5 year cases (2nd Supp)'!$A$2:$G$1285,4,FALSE)</f>
        <v>1336</v>
      </c>
      <c r="E57" s="19">
        <f>VLOOKUP(A57,'Data - 5 year cases (2nd Supp)'!$A$2:$G$1285,5,FALSE)</f>
        <v>1469</v>
      </c>
      <c r="F57" s="19">
        <f>VLOOKUP(A57,'Data - 5 year cases (2nd Supp)'!$A$2:$G$1285,6,FALSE)</f>
        <v>1478</v>
      </c>
      <c r="G57" s="19">
        <f>VLOOKUP(A57,'Data - 5 year cases (2nd Supp)'!$A$2:$G$1285,7,FALSE)</f>
        <v>1081</v>
      </c>
      <c r="H57" s="19"/>
      <c r="I57" s="23">
        <f>(D57/VLOOKUP($C$3,'Data - 5-year births'!$A$3:$F$32,3,FALSE))*10000</f>
        <v>84.568737419134308</v>
      </c>
      <c r="J57" s="23">
        <f>(E57/VLOOKUP($C$3,'Data - 5-year births'!$A$3:$F$32,4,FALSE))*10000</f>
        <v>83.741876638923728</v>
      </c>
      <c r="K57" s="23">
        <f>(F57/VLOOKUP($C$3,'Data - 5-year births'!$A$3:$F$32,5,FALSE))*10000</f>
        <v>85.808006037911127</v>
      </c>
      <c r="L57" s="23">
        <f>(G57/VLOOKUP($C$3,'Data - 5-year births'!$A$3:$F$32,6,FALSE))*10000</f>
        <v>69.615280586288165</v>
      </c>
      <c r="M57" s="44"/>
      <c r="N57" s="44"/>
      <c r="O57" s="44"/>
      <c r="P57" s="44"/>
      <c r="Q57" s="44"/>
      <c r="R57" s="44"/>
      <c r="S57" s="44"/>
      <c r="T57" s="51"/>
      <c r="U57" s="51"/>
      <c r="V57" s="51"/>
      <c r="W57" s="51"/>
      <c r="X57" s="51"/>
      <c r="Y57" s="53"/>
      <c r="Z57" s="52"/>
      <c r="AA57" s="52"/>
      <c r="AB57" s="52"/>
    </row>
    <row r="58" spans="1:28" x14ac:dyDescent="0.2">
      <c r="A58" s="22" t="str">
        <f t="shared" si="3"/>
        <v>Wales_y. trisomy 21 - Down syndrome</v>
      </c>
      <c r="B58" s="22" t="s">
        <v>38</v>
      </c>
      <c r="C58" s="5" t="s">
        <v>77</v>
      </c>
      <c r="D58" s="19">
        <f>VLOOKUP(A58,'Data - 5 year cases (2nd Supp)'!$A$2:$G$1285,4,FALSE)</f>
        <v>362</v>
      </c>
      <c r="E58" s="19">
        <f>VLOOKUP(A58,'Data - 5 year cases (2nd Supp)'!$A$2:$G$1285,5,FALSE)</f>
        <v>418</v>
      </c>
      <c r="F58" s="19">
        <f>VLOOKUP(A58,'Data - 5 year cases (2nd Supp)'!$A$2:$G$1285,6,FALSE)</f>
        <v>424</v>
      </c>
      <c r="G58" s="19">
        <f>VLOOKUP(A58,'Data - 5 year cases (2nd Supp)'!$A$2:$G$1285,7,FALSE)</f>
        <v>384</v>
      </c>
      <c r="H58" s="19"/>
      <c r="I58" s="23">
        <f>(D58/VLOOKUP($C$3,'Data - 5-year births'!$A$3:$F$32,3,FALSE))*10000</f>
        <v>22.914583043208548</v>
      </c>
      <c r="J58" s="23">
        <f>(E58/VLOOKUP($C$3,'Data - 5-year births'!$A$3:$F$32,4,FALSE))*10000</f>
        <v>23.828525823737316</v>
      </c>
      <c r="K58" s="23">
        <f>(F58/VLOOKUP($C$3,'Data - 5-year births'!$A$3:$F$32,5,FALSE))*10000</f>
        <v>24.616099161078697</v>
      </c>
      <c r="L58" s="23">
        <f>(G58/VLOOKUP($C$3,'Data - 5-year births'!$A$3:$F$32,6,FALSE))*10000</f>
        <v>24.729202354426143</v>
      </c>
      <c r="M58" s="44"/>
      <c r="N58" s="44"/>
      <c r="O58" s="44"/>
      <c r="P58" s="44"/>
      <c r="Q58" s="44"/>
      <c r="R58" s="44"/>
      <c r="S58" s="44"/>
      <c r="T58" s="51"/>
      <c r="U58" s="51"/>
      <c r="V58" s="51"/>
      <c r="W58" s="51"/>
      <c r="X58" s="51"/>
      <c r="Y58" s="53"/>
      <c r="Z58" s="52"/>
      <c r="AA58" s="52"/>
      <c r="AB58" s="52"/>
    </row>
    <row r="59" spans="1:28" x14ac:dyDescent="0.2">
      <c r="A59" s="22" t="str">
        <f t="shared" si="3"/>
        <v>Wales_z. trisomy 18 - Edwards syndrome</v>
      </c>
      <c r="B59" s="22" t="s">
        <v>39</v>
      </c>
      <c r="C59" s="5" t="s">
        <v>78</v>
      </c>
      <c r="D59" s="19">
        <f>VLOOKUP(A59,'Data - 5 year cases (2nd Supp)'!$A$2:$G$1285,4,FALSE)</f>
        <v>98</v>
      </c>
      <c r="E59" s="19">
        <f>VLOOKUP(A59,'Data - 5 year cases (2nd Supp)'!$A$2:$G$1285,5,FALSE)</f>
        <v>125</v>
      </c>
      <c r="F59" s="19">
        <f>VLOOKUP(A59,'Data - 5 year cases (2nd Supp)'!$A$2:$G$1285,6,FALSE)</f>
        <v>106</v>
      </c>
      <c r="G59" s="19">
        <f>VLOOKUP(A59,'Data - 5 year cases (2nd Supp)'!$A$2:$G$1285,7,FALSE)</f>
        <v>103</v>
      </c>
      <c r="H59" s="19"/>
      <c r="I59" s="23">
        <f>(D59/VLOOKUP($C$3,'Data - 5-year births'!$A$3:$F$32,3,FALSE))*10000</f>
        <v>6.2033954094873973</v>
      </c>
      <c r="J59" s="23">
        <f>(E59/VLOOKUP($C$3,'Data - 5-year births'!$A$3:$F$32,4,FALSE))*10000</f>
        <v>7.1257553300649867</v>
      </c>
      <c r="K59" s="23">
        <f>(F59/VLOOKUP($C$3,'Data - 5-year births'!$A$3:$F$32,5,FALSE))*10000</f>
        <v>6.1540247902696743</v>
      </c>
      <c r="L59" s="23">
        <f>(G59/VLOOKUP($C$3,'Data - 5-year births'!$A$3:$F$32,6,FALSE))*10000</f>
        <v>6.6330933398590952</v>
      </c>
      <c r="M59" s="44"/>
      <c r="N59" s="44"/>
      <c r="O59" s="44"/>
      <c r="P59" s="44"/>
      <c r="Q59" s="44"/>
      <c r="R59" s="44"/>
      <c r="S59" s="44"/>
      <c r="T59" s="51"/>
      <c r="U59" s="51"/>
      <c r="V59" s="51"/>
      <c r="W59" s="51"/>
      <c r="X59" s="51"/>
      <c r="Y59" s="53"/>
      <c r="Z59" s="52"/>
      <c r="AA59" s="52"/>
      <c r="AB59" s="52"/>
    </row>
    <row r="60" spans="1:28" x14ac:dyDescent="0.2">
      <c r="A60" s="22" t="str">
        <f t="shared" si="3"/>
        <v>Wales_zb. T13 - Trisomy 13</v>
      </c>
      <c r="B60" s="22" t="s">
        <v>134</v>
      </c>
      <c r="C60" s="5" t="s">
        <v>133</v>
      </c>
      <c r="D60" s="19">
        <f>VLOOKUP(A60,'Data - 5 year cases (2nd Supp)'!$A$2:$G$1285,4,FALSE)</f>
        <v>45</v>
      </c>
      <c r="E60" s="19">
        <f>VLOOKUP(A60,'Data - 5 year cases (2nd Supp)'!$A$2:$G$1285,5,FALSE)</f>
        <v>42</v>
      </c>
      <c r="F60" s="19">
        <f>VLOOKUP(A60,'Data - 5 year cases (2nd Supp)'!$A$2:$G$1285,6,FALSE)</f>
        <v>40</v>
      </c>
      <c r="G60" s="19">
        <f>VLOOKUP(A60,'Data - 5 year cases (2nd Supp)'!$A$2:$G$1285,7,FALSE)</f>
        <v>44</v>
      </c>
      <c r="H60" s="19"/>
      <c r="I60" s="23">
        <f>(D60/VLOOKUP($C$3,'Data - 5-year births'!$A$3:$F$32,3,FALSE))*10000</f>
        <v>2.8484978921115602</v>
      </c>
      <c r="J60" s="23">
        <f>(E60/VLOOKUP($C$3,'Data - 5-year births'!$A$3:$F$32,4,FALSE))*10000</f>
        <v>2.3942537909018355</v>
      </c>
      <c r="K60" s="23">
        <f>(F60/VLOOKUP($C$3,'Data - 5-year births'!$A$3:$F$32,5,FALSE))*10000</f>
        <v>2.3222735057621411</v>
      </c>
      <c r="L60" s="23">
        <f>(G60/VLOOKUP($C$3,'Data - 5-year births'!$A$3:$F$32,6,FALSE))*10000</f>
        <v>2.8335544364446621</v>
      </c>
      <c r="M60" s="44"/>
      <c r="N60" s="44"/>
      <c r="O60" s="44"/>
      <c r="P60" s="44"/>
      <c r="Q60" s="44"/>
      <c r="R60" s="44"/>
      <c r="S60" s="44"/>
      <c r="T60" s="51"/>
      <c r="U60" s="51"/>
      <c r="V60" s="51"/>
      <c r="W60" s="51"/>
      <c r="X60" s="51"/>
      <c r="Y60" s="53"/>
      <c r="Z60" s="52"/>
      <c r="AA60" s="52"/>
      <c r="AB60" s="52"/>
    </row>
    <row r="61" spans="1:28" x14ac:dyDescent="0.2">
      <c r="A61" s="22" t="str">
        <f t="shared" si="3"/>
        <v>Wales_za. 45X - Turner syndrome</v>
      </c>
      <c r="B61" s="22" t="s">
        <v>40</v>
      </c>
      <c r="C61" s="5" t="s">
        <v>79</v>
      </c>
      <c r="D61" s="19">
        <f>VLOOKUP(A61,'Data - 5 year cases (2nd Supp)'!$A$2:$G$1285,4,FALSE)</f>
        <v>75</v>
      </c>
      <c r="E61" s="19">
        <f>VLOOKUP(A61,'Data - 5 year cases (2nd Supp)'!$A$2:$G$1285,5,FALSE)</f>
        <v>77</v>
      </c>
      <c r="F61" s="19">
        <f>VLOOKUP(A61,'Data - 5 year cases (2nd Supp)'!$A$2:$G$1285,6,FALSE)</f>
        <v>64</v>
      </c>
      <c r="G61" s="19">
        <f>VLOOKUP(A61,'Data - 5 year cases (2nd Supp)'!$A$2:$G$1285,7,FALSE)</f>
        <v>53</v>
      </c>
      <c r="H61" s="19"/>
      <c r="I61" s="23">
        <f>(D61/VLOOKUP($C$3,'Data - 5-year births'!$A$3:$F$32,3,FALSE))*10000</f>
        <v>4.7474964868526</v>
      </c>
      <c r="J61" s="23">
        <f>(E61/VLOOKUP($C$3,'Data - 5-year births'!$A$3:$F$32,4,FALSE))*10000</f>
        <v>4.3894652833200318</v>
      </c>
      <c r="K61" s="23">
        <f>(F61/VLOOKUP($C$3,'Data - 5-year births'!$A$3:$F$32,5,FALSE))*10000</f>
        <v>3.7156376092194257</v>
      </c>
      <c r="L61" s="23">
        <f>(G61/VLOOKUP($C$3,'Data - 5-year births'!$A$3:$F$32,6,FALSE))*10000</f>
        <v>3.4131451166265245</v>
      </c>
      <c r="M61" s="44"/>
      <c r="N61" s="44"/>
      <c r="O61" s="44"/>
      <c r="P61" s="44"/>
      <c r="Q61" s="44"/>
      <c r="R61" s="44"/>
      <c r="S61" s="44"/>
      <c r="T61" s="51"/>
      <c r="U61" s="51"/>
      <c r="V61" s="51"/>
      <c r="W61" s="51"/>
      <c r="X61" s="51"/>
      <c r="Y61" s="53"/>
      <c r="Z61" s="52"/>
      <c r="AA61" s="52"/>
      <c r="AB61" s="52"/>
    </row>
    <row r="62" spans="1:28" x14ac:dyDescent="0.2">
      <c r="C62" s="6"/>
      <c r="D62" s="19"/>
      <c r="E62" s="19"/>
      <c r="F62" s="19"/>
      <c r="G62" s="19"/>
      <c r="H62" s="19"/>
      <c r="I62" s="23"/>
      <c r="J62" s="23"/>
      <c r="K62" s="23"/>
      <c r="L62" s="23"/>
      <c r="M62" s="44"/>
      <c r="N62" s="44"/>
      <c r="O62" s="44"/>
      <c r="P62" s="44"/>
      <c r="Q62" s="44"/>
      <c r="R62" s="44"/>
      <c r="S62" s="44"/>
      <c r="T62" s="51"/>
      <c r="U62" s="51"/>
      <c r="V62" s="51"/>
      <c r="W62" s="51"/>
      <c r="X62" s="51"/>
      <c r="Y62" s="53"/>
      <c r="Z62" s="52"/>
      <c r="AA62" s="52"/>
      <c r="AB62" s="52"/>
    </row>
    <row r="63" spans="1:28" x14ac:dyDescent="0.2">
      <c r="A63" s="22" t="str">
        <f>$C$3&amp;"_"&amp;B63</f>
        <v>Wales_P</v>
      </c>
      <c r="B63" s="22" t="s">
        <v>15</v>
      </c>
      <c r="C63" s="3" t="s">
        <v>80</v>
      </c>
      <c r="D63" s="19">
        <f>VLOOKUP(A63,'Data - 5 year cases (2nd Supp)'!$A$2:$G$1285,4,FALSE)</f>
        <v>291</v>
      </c>
      <c r="E63" s="19">
        <f>VLOOKUP(A63,'Data - 5 year cases (2nd Supp)'!$A$2:$G$1285,5,FALSE)</f>
        <v>199</v>
      </c>
      <c r="F63" s="19">
        <f>VLOOKUP(A63,'Data - 5 year cases (2nd Supp)'!$A$2:$G$1285,6,FALSE)</f>
        <v>135</v>
      </c>
      <c r="G63" s="19">
        <f>VLOOKUP(A63,'Data - 5 year cases (2nd Supp)'!$A$2:$G$1285,7,FALSE)</f>
        <v>48</v>
      </c>
      <c r="H63" s="19"/>
      <c r="I63" s="23">
        <f>(D63/VLOOKUP($C$3,'Data - 5-year births'!$A$3:$F$32,3,FALSE))*10000</f>
        <v>18.420286368988087</v>
      </c>
      <c r="J63" s="23">
        <f>(E63/VLOOKUP($C$3,'Data - 5-year births'!$A$3:$F$32,4,FALSE))*10000</f>
        <v>11.344202485463459</v>
      </c>
      <c r="K63" s="23">
        <f>(F63/VLOOKUP($C$3,'Data - 5-year births'!$A$3:$F$32,5,FALSE))*10000</f>
        <v>7.8376730819472264</v>
      </c>
      <c r="L63" s="23">
        <f>(G63/VLOOKUP($C$3,'Data - 5-year births'!$A$3:$F$32,6,FALSE))*10000</f>
        <v>3.0911502943032678</v>
      </c>
      <c r="M63" s="44"/>
      <c r="N63" s="44"/>
      <c r="O63" s="44"/>
      <c r="P63" s="44"/>
      <c r="Q63" s="44"/>
      <c r="R63" s="44"/>
      <c r="S63" s="44"/>
      <c r="T63" s="51"/>
      <c r="U63" s="51"/>
      <c r="V63" s="51"/>
      <c r="W63" s="51"/>
      <c r="X63" s="51"/>
      <c r="Y63" s="53"/>
      <c r="Z63" s="52"/>
      <c r="AA63" s="52"/>
      <c r="AB63" s="52"/>
    </row>
    <row r="64" spans="1:28" x14ac:dyDescent="0.2">
      <c r="C64" s="10"/>
      <c r="D64" s="19"/>
      <c r="E64" s="19"/>
      <c r="F64" s="19"/>
      <c r="G64" s="19"/>
      <c r="H64" s="19"/>
      <c r="I64" s="23"/>
      <c r="J64" s="23"/>
      <c r="K64" s="23"/>
      <c r="L64" s="23"/>
      <c r="M64" s="44"/>
      <c r="N64" s="44"/>
      <c r="O64" s="44"/>
      <c r="P64" s="44"/>
      <c r="Q64" s="44"/>
      <c r="R64" s="44"/>
      <c r="S64" s="44"/>
      <c r="T64" s="51"/>
      <c r="U64" s="51"/>
      <c r="V64" s="51"/>
      <c r="W64" s="51"/>
      <c r="X64" s="51"/>
      <c r="Y64" s="53"/>
      <c r="Z64" s="52"/>
      <c r="AA64" s="52"/>
      <c r="AB64" s="52"/>
    </row>
    <row r="65" spans="1:28" x14ac:dyDescent="0.2">
      <c r="A65" s="22" t="str">
        <f>$C$3&amp;"_"&amp;B65</f>
        <v>Wales_R</v>
      </c>
      <c r="B65" s="22" t="s">
        <v>16</v>
      </c>
      <c r="C65" s="3" t="s">
        <v>81</v>
      </c>
      <c r="D65" s="19">
        <f>VLOOKUP(A65,'Data - 5 year cases (2nd Supp)'!$A$2:$G$1285,4,FALSE)</f>
        <v>47</v>
      </c>
      <c r="E65" s="19">
        <f>VLOOKUP(A65,'Data - 5 year cases (2nd Supp)'!$A$2:$G$1285,5,FALSE)</f>
        <v>40</v>
      </c>
      <c r="F65" s="19">
        <f>VLOOKUP(A65,'Data - 5 year cases (2nd Supp)'!$A$2:$G$1285,6,FALSE)</f>
        <v>38</v>
      </c>
      <c r="G65" s="19">
        <f>VLOOKUP(A65,'Data - 5 year cases (2nd Supp)'!$A$2:$G$1285,7,FALSE)</f>
        <v>30</v>
      </c>
      <c r="H65" s="19"/>
      <c r="I65" s="23">
        <f>(D65/VLOOKUP($C$3,'Data - 5-year births'!$A$3:$F$32,3,FALSE))*10000</f>
        <v>2.9750977984276292</v>
      </c>
      <c r="J65" s="23">
        <f>(E65/VLOOKUP($C$3,'Data - 5-year births'!$A$3:$F$32,4,FALSE))*10000</f>
        <v>2.2802417056207958</v>
      </c>
      <c r="K65" s="23">
        <f>(F65/VLOOKUP($C$3,'Data - 5-year births'!$A$3:$F$32,5,FALSE))*10000</f>
        <v>2.206159830474034</v>
      </c>
      <c r="L65" s="23">
        <f>(G65/VLOOKUP($C$3,'Data - 5-year births'!$A$3:$F$32,6,FALSE))*10000</f>
        <v>1.9319689339395423</v>
      </c>
      <c r="M65" s="44"/>
      <c r="N65" s="44"/>
      <c r="O65" s="44"/>
      <c r="P65" s="44"/>
      <c r="Q65" s="44"/>
      <c r="R65" s="44"/>
      <c r="S65" s="44"/>
      <c r="T65" s="51"/>
      <c r="U65" s="51"/>
      <c r="V65" s="51"/>
      <c r="W65" s="51"/>
      <c r="X65" s="51"/>
      <c r="Y65" s="53"/>
      <c r="Z65" s="52"/>
      <c r="AA65" s="52"/>
      <c r="AB65" s="52"/>
    </row>
    <row r="70" spans="1:28" ht="15" x14ac:dyDescent="0.25">
      <c r="A70" s="25">
        <v>1</v>
      </c>
      <c r="B70" t="s">
        <v>1509</v>
      </c>
      <c r="C70" s="11" t="s">
        <v>86</v>
      </c>
      <c r="D70" s="11" t="s">
        <v>86</v>
      </c>
    </row>
    <row r="71" spans="1:28" ht="15" x14ac:dyDescent="0.25">
      <c r="A71" s="25">
        <v>2</v>
      </c>
      <c r="B71" s="243" t="s">
        <v>82</v>
      </c>
      <c r="C71" s="26" t="s">
        <v>82</v>
      </c>
      <c r="D71" s="26" t="s">
        <v>82</v>
      </c>
    </row>
    <row r="72" spans="1:28" x14ac:dyDescent="0.2">
      <c r="A72" s="25">
        <v>3</v>
      </c>
      <c r="B72" s="244" t="s">
        <v>1510</v>
      </c>
      <c r="C72" s="27" t="s">
        <v>91</v>
      </c>
      <c r="D72" s="27" t="s">
        <v>91</v>
      </c>
    </row>
    <row r="73" spans="1:28" x14ac:dyDescent="0.2">
      <c r="A73" s="25">
        <v>4</v>
      </c>
      <c r="B73" s="244" t="s">
        <v>124</v>
      </c>
      <c r="C73" s="27" t="s">
        <v>92</v>
      </c>
      <c r="D73" s="27" t="s">
        <v>92</v>
      </c>
    </row>
    <row r="74" spans="1:28" x14ac:dyDescent="0.2">
      <c r="A74" s="25">
        <v>5</v>
      </c>
      <c r="B74" s="244" t="s">
        <v>125</v>
      </c>
      <c r="C74" s="27" t="s">
        <v>93</v>
      </c>
      <c r="D74" s="27" t="s">
        <v>93</v>
      </c>
    </row>
    <row r="75" spans="1:28" x14ac:dyDescent="0.2">
      <c r="A75" s="25">
        <v>6</v>
      </c>
      <c r="B75" s="244" t="s">
        <v>1511</v>
      </c>
      <c r="C75" s="27" t="s">
        <v>94</v>
      </c>
      <c r="D75" s="27" t="s">
        <v>94</v>
      </c>
    </row>
    <row r="76" spans="1:28" x14ac:dyDescent="0.2">
      <c r="A76" s="25">
        <v>7</v>
      </c>
      <c r="B76" s="244" t="s">
        <v>1512</v>
      </c>
      <c r="C76" s="27" t="s">
        <v>95</v>
      </c>
      <c r="D76" s="27" t="s">
        <v>95</v>
      </c>
    </row>
    <row r="77" spans="1:28" x14ac:dyDescent="0.2">
      <c r="A77" s="25">
        <v>8</v>
      </c>
      <c r="B77" s="244" t="s">
        <v>1513</v>
      </c>
      <c r="C77" s="27" t="s">
        <v>96</v>
      </c>
      <c r="D77" s="27" t="s">
        <v>96</v>
      </c>
    </row>
    <row r="78" spans="1:28" ht="15" x14ac:dyDescent="0.25">
      <c r="A78" s="25">
        <v>9</v>
      </c>
      <c r="B78" s="243" t="s">
        <v>83</v>
      </c>
      <c r="C78" s="26" t="s">
        <v>83</v>
      </c>
      <c r="D78" s="26" t="s">
        <v>83</v>
      </c>
    </row>
    <row r="79" spans="1:28" ht="15" x14ac:dyDescent="0.25">
      <c r="A79" s="25">
        <v>10</v>
      </c>
      <c r="B79" s="243" t="s">
        <v>84</v>
      </c>
      <c r="C79" s="26" t="s">
        <v>84</v>
      </c>
      <c r="D79" s="26" t="s">
        <v>84</v>
      </c>
    </row>
    <row r="80" spans="1:28" x14ac:dyDescent="0.2">
      <c r="A80" s="25">
        <v>11</v>
      </c>
      <c r="B80" s="244" t="s">
        <v>126</v>
      </c>
      <c r="C80" s="27" t="s">
        <v>97</v>
      </c>
      <c r="D80" s="27" t="s">
        <v>97</v>
      </c>
    </row>
    <row r="81" spans="1:4" x14ac:dyDescent="0.2">
      <c r="A81" s="25">
        <v>12</v>
      </c>
      <c r="B81" s="244" t="s">
        <v>1514</v>
      </c>
      <c r="C81" s="27" t="s">
        <v>98</v>
      </c>
      <c r="D81" s="27" t="s">
        <v>98</v>
      </c>
    </row>
    <row r="82" spans="1:4" x14ac:dyDescent="0.2">
      <c r="A82" s="25">
        <v>13</v>
      </c>
      <c r="B82" s="244" t="s">
        <v>1515</v>
      </c>
      <c r="C82" s="27" t="s">
        <v>99</v>
      </c>
      <c r="D82" s="27" t="s">
        <v>99</v>
      </c>
    </row>
    <row r="83" spans="1:4" x14ac:dyDescent="0.2">
      <c r="A83" s="25">
        <v>14</v>
      </c>
      <c r="B83" s="245" t="s">
        <v>1491</v>
      </c>
      <c r="C83" s="1" t="s">
        <v>161</v>
      </c>
      <c r="D83" s="1" t="s">
        <v>161</v>
      </c>
    </row>
    <row r="84" spans="1:4" x14ac:dyDescent="0.2">
      <c r="A84" s="25">
        <v>15</v>
      </c>
      <c r="B84" s="244" t="s">
        <v>1516</v>
      </c>
      <c r="C84" s="27" t="s">
        <v>100</v>
      </c>
      <c r="D84" s="27" t="s">
        <v>100</v>
      </c>
    </row>
    <row r="85" spans="1:4" x14ac:dyDescent="0.2">
      <c r="A85" s="25">
        <v>16</v>
      </c>
      <c r="B85" s="244" t="s">
        <v>1517</v>
      </c>
      <c r="C85" s="27" t="s">
        <v>101</v>
      </c>
      <c r="D85" s="27" t="s">
        <v>101</v>
      </c>
    </row>
    <row r="86" spans="1:4" ht="15" x14ac:dyDescent="0.25">
      <c r="A86" s="25">
        <v>17</v>
      </c>
      <c r="B86" s="243" t="s">
        <v>1519</v>
      </c>
      <c r="C86" s="26" t="s">
        <v>127</v>
      </c>
      <c r="D86" s="26" t="s">
        <v>127</v>
      </c>
    </row>
    <row r="87" spans="1:4" x14ac:dyDescent="0.2">
      <c r="A87" s="25">
        <v>18</v>
      </c>
      <c r="B87" s="244" t="s">
        <v>1520</v>
      </c>
      <c r="C87" s="27" t="s">
        <v>103</v>
      </c>
      <c r="D87" s="27" t="s">
        <v>103</v>
      </c>
    </row>
    <row r="88" spans="1:4" x14ac:dyDescent="0.2">
      <c r="A88" s="25">
        <v>19</v>
      </c>
      <c r="B88" s="244" t="s">
        <v>1521</v>
      </c>
      <c r="C88" s="27" t="s">
        <v>104</v>
      </c>
      <c r="D88" s="27" t="s">
        <v>104</v>
      </c>
    </row>
    <row r="89" spans="1:4" ht="15" x14ac:dyDescent="0.25">
      <c r="A89" s="25">
        <v>20</v>
      </c>
      <c r="B89" s="243" t="s">
        <v>162</v>
      </c>
      <c r="C89" s="26" t="s">
        <v>162</v>
      </c>
      <c r="D89" s="26" t="s">
        <v>162</v>
      </c>
    </row>
    <row r="90" spans="1:4" x14ac:dyDescent="0.2">
      <c r="A90" s="25">
        <v>21</v>
      </c>
      <c r="B90" s="244" t="s">
        <v>1518</v>
      </c>
      <c r="C90" s="27" t="s">
        <v>102</v>
      </c>
      <c r="D90" s="27" t="s">
        <v>102</v>
      </c>
    </row>
    <row r="91" spans="1:4" x14ac:dyDescent="0.2">
      <c r="A91" s="25">
        <v>22</v>
      </c>
      <c r="B91" s="244" t="s">
        <v>128</v>
      </c>
      <c r="C91" s="27" t="s">
        <v>112</v>
      </c>
      <c r="D91" s="27" t="s">
        <v>105</v>
      </c>
    </row>
    <row r="92" spans="1:4" x14ac:dyDescent="0.2">
      <c r="A92" s="25">
        <v>23</v>
      </c>
      <c r="B92" s="244" t="s">
        <v>1522</v>
      </c>
      <c r="C92" s="27" t="s">
        <v>106</v>
      </c>
      <c r="D92" s="27" t="s">
        <v>106</v>
      </c>
    </row>
    <row r="93" spans="1:4" ht="15" x14ac:dyDescent="0.25">
      <c r="A93" s="25">
        <v>24</v>
      </c>
      <c r="B93" s="243" t="s">
        <v>85</v>
      </c>
      <c r="C93" s="26" t="s">
        <v>85</v>
      </c>
      <c r="D93" s="26" t="s">
        <v>85</v>
      </c>
    </row>
    <row r="94" spans="1:4" x14ac:dyDescent="0.2">
      <c r="A94" s="25">
        <v>25</v>
      </c>
      <c r="B94" s="244" t="s">
        <v>1523</v>
      </c>
      <c r="C94" s="27" t="s">
        <v>107</v>
      </c>
      <c r="D94" s="27" t="s">
        <v>107</v>
      </c>
    </row>
    <row r="95" spans="1:4" x14ac:dyDescent="0.2">
      <c r="A95" s="25">
        <v>26</v>
      </c>
      <c r="B95" s="244" t="s">
        <v>129</v>
      </c>
      <c r="C95" s="27" t="s">
        <v>108</v>
      </c>
      <c r="D95" s="27" t="s">
        <v>108</v>
      </c>
    </row>
    <row r="96" spans="1:4" x14ac:dyDescent="0.2">
      <c r="A96" s="25">
        <v>27</v>
      </c>
      <c r="B96" s="244" t="s">
        <v>130</v>
      </c>
      <c r="C96" s="27" t="s">
        <v>109</v>
      </c>
      <c r="D96" s="27" t="s">
        <v>109</v>
      </c>
    </row>
    <row r="97" spans="1:4" x14ac:dyDescent="0.2">
      <c r="A97" s="25">
        <v>28</v>
      </c>
      <c r="B97" s="244" t="s">
        <v>1524</v>
      </c>
      <c r="C97" s="27" t="s">
        <v>110</v>
      </c>
      <c r="D97" s="27" t="s">
        <v>110</v>
      </c>
    </row>
    <row r="98" spans="1:4" x14ac:dyDescent="0.2">
      <c r="A98" s="25">
        <v>29</v>
      </c>
      <c r="B98" s="244" t="s">
        <v>1525</v>
      </c>
      <c r="C98" s="27" t="s">
        <v>111</v>
      </c>
      <c r="D98" s="27" t="s">
        <v>111</v>
      </c>
    </row>
  </sheetData>
  <mergeCells count="2">
    <mergeCell ref="D5:G5"/>
    <mergeCell ref="I5:L5"/>
  </mergeCells>
  <conditionalFormatting sqref="N7:R65">
    <cfRule type="containsText" dxfId="3" priority="2" operator="containsText" text="false">
      <formula>NOT(ISERROR(SEARCH("false",N7)))</formula>
    </cfRule>
  </conditionalFormatting>
  <conditionalFormatting sqref="AD7:AG65">
    <cfRule type="containsText" dxfId="2" priority="1" operator="containsText" text="false">
      <formula>NOT(ISERROR(SEARCH("false",AD7)))</formula>
    </cfRule>
  </conditionalFormatting>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7" tint="0.39997558519241921"/>
  </sheetPr>
  <dimension ref="A1:AA32"/>
  <sheetViews>
    <sheetView workbookViewId="0">
      <selection activeCell="G57" sqref="G57"/>
    </sheetView>
  </sheetViews>
  <sheetFormatPr defaultColWidth="9.140625" defaultRowHeight="12.75" x14ac:dyDescent="0.2"/>
  <cols>
    <col min="1" max="1" width="25.7109375" style="29" bestFit="1" customWidth="1"/>
    <col min="2" max="2" width="11.85546875" style="29" bestFit="1" customWidth="1"/>
    <col min="3" max="5" width="11.140625" style="29" bestFit="1" customWidth="1"/>
    <col min="6" max="6" width="11.85546875" style="29" bestFit="1" customWidth="1"/>
    <col min="7" max="16384" width="9.140625" style="29"/>
  </cols>
  <sheetData>
    <row r="1" spans="1:27" ht="15" x14ac:dyDescent="0.25">
      <c r="A1" s="28" t="s">
        <v>0</v>
      </c>
      <c r="L1"/>
      <c r="M1"/>
      <c r="N1"/>
      <c r="O1"/>
      <c r="P1"/>
      <c r="Q1"/>
      <c r="R1"/>
      <c r="S1"/>
      <c r="T1"/>
      <c r="U1"/>
      <c r="V1"/>
      <c r="W1"/>
      <c r="X1"/>
    </row>
    <row r="2" spans="1:27" ht="15" x14ac:dyDescent="0.25">
      <c r="A2" s="45" t="s">
        <v>113</v>
      </c>
      <c r="B2" s="45" t="s">
        <v>114</v>
      </c>
      <c r="C2" s="251" t="s">
        <v>1542</v>
      </c>
      <c r="D2" s="251" t="s">
        <v>1543</v>
      </c>
      <c r="E2" s="251" t="s">
        <v>1544</v>
      </c>
      <c r="F2" s="252" t="s">
        <v>1545</v>
      </c>
      <c r="G2" s="250" t="s">
        <v>1546</v>
      </c>
      <c r="L2"/>
      <c r="M2" s="49"/>
      <c r="N2" s="49"/>
      <c r="O2" s="49"/>
      <c r="P2" s="49"/>
      <c r="Q2" s="49"/>
      <c r="R2" s="49"/>
      <c r="S2" s="49"/>
      <c r="T2"/>
      <c r="U2"/>
      <c r="V2"/>
      <c r="W2"/>
      <c r="X2"/>
    </row>
    <row r="3" spans="1:27" ht="15" x14ac:dyDescent="0.25">
      <c r="A3" s="29" t="s">
        <v>86</v>
      </c>
      <c r="B3" s="29" t="s">
        <v>131</v>
      </c>
      <c r="C3" s="250">
        <v>157978</v>
      </c>
      <c r="D3" s="250">
        <v>175420</v>
      </c>
      <c r="E3" s="250">
        <v>172245</v>
      </c>
      <c r="F3" s="250">
        <v>155282</v>
      </c>
      <c r="G3" s="250">
        <v>660925</v>
      </c>
      <c r="L3"/>
      <c r="M3" s="49"/>
      <c r="N3" s="49"/>
      <c r="O3" s="49"/>
      <c r="P3" s="49"/>
      <c r="Q3" s="49"/>
      <c r="R3" s="49"/>
      <c r="S3" s="49"/>
      <c r="T3"/>
      <c r="U3"/>
      <c r="V3"/>
      <c r="W3"/>
      <c r="X3"/>
      <c r="Y3"/>
      <c r="Z3"/>
      <c r="AA3"/>
    </row>
    <row r="4" spans="1:27" ht="15" x14ac:dyDescent="0.25">
      <c r="A4" s="29" t="s">
        <v>85</v>
      </c>
      <c r="B4" s="29" t="s">
        <v>131</v>
      </c>
      <c r="C4" s="253">
        <v>31440</v>
      </c>
      <c r="D4" s="253">
        <v>34062</v>
      </c>
      <c r="E4" s="253">
        <v>33265</v>
      </c>
      <c r="F4" s="253">
        <v>30997</v>
      </c>
      <c r="G4" s="253">
        <v>129764</v>
      </c>
      <c r="L4"/>
      <c r="M4" s="49"/>
      <c r="N4" s="49"/>
      <c r="O4" s="49"/>
      <c r="P4" s="49"/>
      <c r="Q4" s="49"/>
      <c r="R4" s="49"/>
      <c r="S4" s="49"/>
      <c r="T4"/>
      <c r="U4"/>
      <c r="V4"/>
      <c r="W4"/>
      <c r="X4"/>
      <c r="Y4"/>
      <c r="Z4"/>
      <c r="AA4"/>
    </row>
    <row r="5" spans="1:27" ht="15" x14ac:dyDescent="0.25">
      <c r="A5" s="29" t="s">
        <v>82</v>
      </c>
      <c r="B5" s="29" t="s">
        <v>131</v>
      </c>
      <c r="C5" s="253">
        <v>34994</v>
      </c>
      <c r="D5" s="253">
        <v>38534</v>
      </c>
      <c r="E5" s="253">
        <v>37613</v>
      </c>
      <c r="F5" s="253">
        <v>33384</v>
      </c>
      <c r="G5" s="253">
        <v>144525</v>
      </c>
      <c r="L5"/>
      <c r="M5" s="49"/>
      <c r="N5" s="49"/>
      <c r="O5" s="49"/>
      <c r="P5" s="49"/>
      <c r="Q5" s="49"/>
      <c r="R5" s="49"/>
      <c r="S5" s="49"/>
      <c r="T5"/>
      <c r="U5"/>
      <c r="V5"/>
      <c r="W5"/>
      <c r="X5"/>
      <c r="Y5"/>
      <c r="Z5"/>
      <c r="AA5"/>
    </row>
    <row r="6" spans="1:27" ht="15" x14ac:dyDescent="0.25">
      <c r="A6" s="29" t="s">
        <v>127</v>
      </c>
      <c r="B6" s="29" t="s">
        <v>131</v>
      </c>
      <c r="C6" s="253">
        <v>24868</v>
      </c>
      <c r="D6" s="253">
        <v>29924</v>
      </c>
      <c r="E6" s="253">
        <v>30213</v>
      </c>
      <c r="F6" s="253">
        <v>26556</v>
      </c>
      <c r="G6" s="253">
        <v>111561</v>
      </c>
      <c r="L6"/>
      <c r="M6" s="49"/>
      <c r="N6" s="49"/>
      <c r="O6" s="49"/>
      <c r="P6" s="49"/>
      <c r="Q6" s="49"/>
      <c r="R6" s="49"/>
      <c r="S6" s="49"/>
      <c r="T6"/>
      <c r="U6"/>
      <c r="V6"/>
      <c r="W6"/>
      <c r="X6"/>
      <c r="Y6"/>
      <c r="Z6"/>
      <c r="AA6"/>
    </row>
    <row r="7" spans="1:27" ht="15" x14ac:dyDescent="0.25">
      <c r="A7" s="29" t="s">
        <v>162</v>
      </c>
      <c r="B7" s="29" t="s">
        <v>131</v>
      </c>
      <c r="C7" s="253">
        <v>23910</v>
      </c>
      <c r="D7" s="253">
        <v>26134</v>
      </c>
      <c r="E7" s="253">
        <v>25704</v>
      </c>
      <c r="F7" s="253">
        <v>23357</v>
      </c>
      <c r="G7" s="253">
        <v>99105</v>
      </c>
      <c r="L7"/>
      <c r="M7" s="49"/>
      <c r="N7" s="49"/>
      <c r="O7" s="49"/>
      <c r="P7" s="49"/>
      <c r="Q7" s="49"/>
      <c r="R7" s="49"/>
      <c r="S7" s="49"/>
      <c r="T7"/>
      <c r="U7"/>
      <c r="V7"/>
      <c r="W7"/>
      <c r="X7"/>
      <c r="Y7"/>
      <c r="Z7"/>
      <c r="AA7"/>
    </row>
    <row r="8" spans="1:27" ht="15" x14ac:dyDescent="0.25">
      <c r="A8" s="29" t="s">
        <v>84</v>
      </c>
      <c r="B8" s="29" t="s">
        <v>131</v>
      </c>
      <c r="C8" s="253">
        <v>17576</v>
      </c>
      <c r="D8" s="253">
        <v>19317</v>
      </c>
      <c r="E8" s="253">
        <v>18795</v>
      </c>
      <c r="F8" s="253">
        <v>16978</v>
      </c>
      <c r="G8" s="253">
        <v>72666</v>
      </c>
      <c r="L8"/>
      <c r="M8" s="49"/>
      <c r="N8" s="49"/>
      <c r="O8" s="49"/>
      <c r="P8" s="49"/>
      <c r="Q8" s="49"/>
      <c r="R8" s="49"/>
      <c r="S8" s="49"/>
      <c r="T8"/>
      <c r="U8"/>
      <c r="V8"/>
      <c r="W8"/>
      <c r="X8"/>
      <c r="Y8"/>
      <c r="Z8"/>
      <c r="AA8"/>
    </row>
    <row r="9" spans="1:27" ht="15" x14ac:dyDescent="0.25">
      <c r="A9" s="29" t="s">
        <v>83</v>
      </c>
      <c r="B9" s="29" t="s">
        <v>131</v>
      </c>
      <c r="C9" s="253">
        <v>6007</v>
      </c>
      <c r="D9" s="253">
        <v>6294</v>
      </c>
      <c r="E9" s="253">
        <v>5953</v>
      </c>
      <c r="F9" s="253">
        <v>5485</v>
      </c>
      <c r="G9" s="253">
        <v>23739</v>
      </c>
      <c r="L9"/>
      <c r="M9" s="49"/>
      <c r="N9" s="49"/>
      <c r="O9" s="49"/>
      <c r="P9" s="49"/>
      <c r="Q9" s="49"/>
      <c r="R9" s="49"/>
      <c r="S9" s="49"/>
      <c r="T9"/>
      <c r="U9"/>
      <c r="V9"/>
      <c r="W9"/>
      <c r="X9"/>
      <c r="Y9"/>
      <c r="Z9"/>
      <c r="AA9"/>
    </row>
    <row r="10" spans="1:27" ht="15" x14ac:dyDescent="0.25">
      <c r="A10" s="29" t="s">
        <v>161</v>
      </c>
      <c r="B10" s="29" t="s">
        <v>131</v>
      </c>
      <c r="C10" s="253">
        <v>19183</v>
      </c>
      <c r="D10" s="253">
        <v>21155</v>
      </c>
      <c r="E10" s="253">
        <v>20702</v>
      </c>
      <c r="F10" s="253">
        <v>18525</v>
      </c>
      <c r="G10" s="253">
        <v>79565</v>
      </c>
      <c r="L10"/>
      <c r="M10" s="49"/>
      <c r="N10" s="49"/>
      <c r="O10" s="49"/>
      <c r="P10" s="49"/>
      <c r="Q10" s="49"/>
      <c r="R10" s="49"/>
      <c r="S10" s="49"/>
      <c r="T10"/>
      <c r="U10"/>
      <c r="V10"/>
      <c r="W10"/>
      <c r="X10"/>
      <c r="Y10"/>
      <c r="Z10"/>
      <c r="AA10"/>
    </row>
    <row r="11" spans="1:27" ht="15" x14ac:dyDescent="0.25">
      <c r="A11" s="45" t="s">
        <v>108</v>
      </c>
      <c r="B11" s="45" t="s">
        <v>131</v>
      </c>
      <c r="C11" s="253">
        <v>3587</v>
      </c>
      <c r="D11" s="253">
        <v>4021</v>
      </c>
      <c r="E11" s="253">
        <v>3921</v>
      </c>
      <c r="F11" s="253">
        <v>3607</v>
      </c>
      <c r="G11" s="253">
        <v>15136</v>
      </c>
      <c r="L11"/>
      <c r="M11" s="49"/>
      <c r="N11" s="49"/>
      <c r="O11" s="49"/>
      <c r="P11" s="49"/>
      <c r="Q11" s="49"/>
      <c r="R11" s="49"/>
      <c r="S11" s="49"/>
      <c r="T11"/>
      <c r="U11"/>
      <c r="V11"/>
      <c r="W11"/>
      <c r="X11"/>
      <c r="Y11"/>
      <c r="Z11"/>
      <c r="AA11"/>
    </row>
    <row r="12" spans="1:27" ht="15" x14ac:dyDescent="0.25">
      <c r="A12" s="45" t="s">
        <v>102</v>
      </c>
      <c r="B12" s="45" t="s">
        <v>131</v>
      </c>
      <c r="C12" s="253">
        <v>7398</v>
      </c>
      <c r="D12" s="253">
        <v>8003</v>
      </c>
      <c r="E12" s="253">
        <v>7910</v>
      </c>
      <c r="F12" s="253">
        <v>7218</v>
      </c>
      <c r="G12" s="253">
        <v>30529</v>
      </c>
      <c r="L12"/>
      <c r="M12" s="49"/>
      <c r="N12" s="49"/>
      <c r="O12" s="49"/>
      <c r="P12" s="49"/>
      <c r="Q12" s="49"/>
      <c r="R12" s="49"/>
      <c r="S12" s="49"/>
      <c r="T12"/>
      <c r="U12"/>
      <c r="V12"/>
      <c r="W12"/>
      <c r="X12"/>
      <c r="Y12"/>
      <c r="Z12"/>
      <c r="AA12"/>
    </row>
    <row r="13" spans="1:27" ht="15" x14ac:dyDescent="0.25">
      <c r="A13" s="45" t="s">
        <v>107</v>
      </c>
      <c r="B13" s="45" t="s">
        <v>131</v>
      </c>
      <c r="C13" s="253">
        <v>10195</v>
      </c>
      <c r="D13" s="253">
        <v>10933</v>
      </c>
      <c r="E13" s="253">
        <v>10425</v>
      </c>
      <c r="F13" s="253">
        <v>9260</v>
      </c>
      <c r="G13" s="253">
        <v>40813</v>
      </c>
      <c r="L13"/>
      <c r="M13" s="49"/>
      <c r="N13" s="49"/>
      <c r="O13" s="49"/>
      <c r="P13" s="49"/>
      <c r="Q13" s="49"/>
      <c r="R13" s="49"/>
      <c r="S13" s="49"/>
      <c r="T13"/>
      <c r="U13"/>
      <c r="V13"/>
      <c r="W13"/>
      <c r="X13"/>
      <c r="Y13"/>
      <c r="Z13"/>
      <c r="AA13"/>
    </row>
    <row r="14" spans="1:27" ht="15" x14ac:dyDescent="0.25">
      <c r="A14" s="45" t="s">
        <v>104</v>
      </c>
      <c r="B14" s="45" t="s">
        <v>131</v>
      </c>
      <c r="C14" s="253">
        <v>18603</v>
      </c>
      <c r="D14" s="253">
        <v>22694</v>
      </c>
      <c r="E14" s="253">
        <v>23377</v>
      </c>
      <c r="F14" s="253">
        <v>20102</v>
      </c>
      <c r="G14" s="253">
        <v>84776</v>
      </c>
      <c r="L14"/>
      <c r="M14" s="49"/>
      <c r="N14" s="49"/>
      <c r="O14" s="49"/>
      <c r="P14" s="49"/>
      <c r="Q14" s="49"/>
      <c r="R14" s="49"/>
      <c r="S14" s="49"/>
      <c r="T14"/>
      <c r="U14"/>
      <c r="V14"/>
      <c r="W14"/>
      <c r="X14"/>
      <c r="Y14"/>
      <c r="Z14"/>
      <c r="AA14"/>
    </row>
    <row r="15" spans="1:27" ht="15" x14ac:dyDescent="0.25">
      <c r="A15" s="45" t="s">
        <v>99</v>
      </c>
      <c r="B15" s="45" t="s">
        <v>131</v>
      </c>
      <c r="C15" s="253">
        <v>8730</v>
      </c>
      <c r="D15" s="253">
        <v>9684</v>
      </c>
      <c r="E15" s="253">
        <v>9444</v>
      </c>
      <c r="F15" s="253">
        <v>8843</v>
      </c>
      <c r="G15" s="253">
        <v>36701</v>
      </c>
      <c r="L15"/>
      <c r="M15" s="49"/>
      <c r="N15" s="49"/>
      <c r="O15" s="49"/>
      <c r="P15" s="49"/>
      <c r="Q15" s="49"/>
      <c r="R15" s="49"/>
      <c r="S15" s="49"/>
      <c r="T15"/>
      <c r="U15"/>
      <c r="V15"/>
      <c r="W15"/>
      <c r="X15"/>
      <c r="Y15"/>
      <c r="Z15"/>
      <c r="AA15"/>
    </row>
    <row r="16" spans="1:27" ht="15" x14ac:dyDescent="0.25">
      <c r="A16" s="45" t="s">
        <v>97</v>
      </c>
      <c r="B16" s="45" t="s">
        <v>131</v>
      </c>
      <c r="C16" s="253">
        <v>2981</v>
      </c>
      <c r="D16" s="253">
        <v>3253</v>
      </c>
      <c r="E16" s="253">
        <v>3175</v>
      </c>
      <c r="F16" s="253">
        <v>2739</v>
      </c>
      <c r="G16" s="253">
        <v>12148</v>
      </c>
      <c r="L16"/>
      <c r="M16" s="49"/>
      <c r="N16" s="49"/>
      <c r="O16" s="49"/>
      <c r="P16" s="49"/>
      <c r="Q16" s="49"/>
      <c r="R16" s="49"/>
      <c r="S16" s="49"/>
      <c r="T16"/>
      <c r="U16"/>
      <c r="V16"/>
      <c r="W16"/>
      <c r="X16"/>
      <c r="Y16"/>
      <c r="Z16"/>
      <c r="AA16"/>
    </row>
    <row r="17" spans="1:27" ht="15" x14ac:dyDescent="0.25">
      <c r="A17" s="45" t="s">
        <v>93</v>
      </c>
      <c r="B17" s="45" t="s">
        <v>131</v>
      </c>
      <c r="C17" s="253">
        <v>5238</v>
      </c>
      <c r="D17" s="253">
        <v>5741</v>
      </c>
      <c r="E17" s="253">
        <v>5682</v>
      </c>
      <c r="F17" s="253">
        <v>5066</v>
      </c>
      <c r="G17" s="253">
        <v>21727</v>
      </c>
      <c r="L17"/>
      <c r="M17" s="49"/>
      <c r="N17" s="49"/>
      <c r="O17" s="49"/>
      <c r="P17" s="49"/>
      <c r="Q17" s="49"/>
      <c r="R17" s="49"/>
      <c r="S17" s="49"/>
      <c r="T17"/>
      <c r="U17"/>
      <c r="V17"/>
      <c r="W17"/>
      <c r="X17"/>
      <c r="Y17"/>
      <c r="Z17"/>
      <c r="AA17"/>
    </row>
    <row r="18" spans="1:27" ht="15" x14ac:dyDescent="0.25">
      <c r="A18" s="45" t="s">
        <v>94</v>
      </c>
      <c r="B18" s="45" t="s">
        <v>131</v>
      </c>
      <c r="C18" s="253">
        <v>4793</v>
      </c>
      <c r="D18" s="253">
        <v>5221</v>
      </c>
      <c r="E18" s="253">
        <v>5341</v>
      </c>
      <c r="F18" s="253">
        <v>4798</v>
      </c>
      <c r="G18" s="253">
        <v>20153</v>
      </c>
      <c r="L18"/>
      <c r="M18" s="49"/>
      <c r="N18" s="49"/>
      <c r="O18" s="49"/>
      <c r="P18" s="49"/>
      <c r="Q18" s="49"/>
      <c r="R18" s="49"/>
      <c r="S18" s="49"/>
      <c r="T18"/>
      <c r="U18"/>
      <c r="V18"/>
      <c r="W18"/>
      <c r="X18"/>
      <c r="Y18"/>
      <c r="Z18"/>
      <c r="AA18"/>
    </row>
    <row r="19" spans="1:27" ht="15" x14ac:dyDescent="0.25">
      <c r="A19" s="45" t="s">
        <v>95</v>
      </c>
      <c r="B19" s="45" t="s">
        <v>131</v>
      </c>
      <c r="C19" s="253">
        <v>8274</v>
      </c>
      <c r="D19" s="253">
        <v>8794</v>
      </c>
      <c r="E19" s="253">
        <v>8282</v>
      </c>
      <c r="F19" s="253">
        <v>7576</v>
      </c>
      <c r="G19" s="253">
        <v>32926</v>
      </c>
      <c r="L19"/>
      <c r="M19" s="49"/>
      <c r="N19" s="49"/>
      <c r="O19" s="49"/>
      <c r="P19" s="49"/>
      <c r="Q19" s="49"/>
      <c r="R19" s="49"/>
      <c r="S19" s="49"/>
      <c r="T19"/>
      <c r="U19"/>
      <c r="V19"/>
      <c r="W19"/>
      <c r="X19"/>
      <c r="Y19"/>
      <c r="Z19"/>
      <c r="AA19"/>
    </row>
    <row r="20" spans="1:27" ht="15" x14ac:dyDescent="0.25">
      <c r="A20" s="45" t="s">
        <v>92</v>
      </c>
      <c r="B20" s="45" t="s">
        <v>131</v>
      </c>
      <c r="C20" s="253">
        <v>5987</v>
      </c>
      <c r="D20" s="253">
        <v>6503</v>
      </c>
      <c r="E20" s="253">
        <v>6241</v>
      </c>
      <c r="F20" s="253">
        <v>5492</v>
      </c>
      <c r="G20" s="253">
        <v>24223</v>
      </c>
      <c r="L20"/>
      <c r="M20" s="49"/>
      <c r="N20" s="49"/>
      <c r="O20" s="49"/>
      <c r="P20" s="49"/>
      <c r="Q20" s="49"/>
      <c r="R20" s="49"/>
      <c r="S20" s="49"/>
      <c r="T20"/>
      <c r="U20"/>
      <c r="V20"/>
      <c r="W20"/>
      <c r="X20"/>
      <c r="Y20"/>
      <c r="Z20"/>
      <c r="AA20"/>
    </row>
    <row r="21" spans="1:27" ht="15" x14ac:dyDescent="0.25">
      <c r="A21" s="45" t="s">
        <v>91</v>
      </c>
      <c r="B21" s="45" t="s">
        <v>131</v>
      </c>
      <c r="C21" s="253">
        <v>3372</v>
      </c>
      <c r="D21" s="253">
        <v>3874</v>
      </c>
      <c r="E21" s="253">
        <v>3828</v>
      </c>
      <c r="F21" s="253">
        <v>3203</v>
      </c>
      <c r="G21" s="253">
        <v>14277</v>
      </c>
      <c r="L21"/>
      <c r="M21" s="50"/>
      <c r="N21" s="50"/>
      <c r="O21" s="50"/>
      <c r="P21" s="50"/>
      <c r="Q21" s="50"/>
      <c r="R21" s="50"/>
      <c r="S21" s="50"/>
      <c r="T21"/>
      <c r="U21"/>
      <c r="V21"/>
      <c r="W21"/>
      <c r="X21"/>
      <c r="Y21"/>
      <c r="Z21"/>
      <c r="AA21"/>
    </row>
    <row r="22" spans="1:27" ht="15" x14ac:dyDescent="0.25">
      <c r="A22" s="45" t="s">
        <v>106</v>
      </c>
      <c r="B22" s="45" t="s">
        <v>131</v>
      </c>
      <c r="C22" s="253">
        <v>3147</v>
      </c>
      <c r="D22" s="253">
        <v>3627</v>
      </c>
      <c r="E22" s="253">
        <v>3718</v>
      </c>
      <c r="F22" s="253">
        <v>3364</v>
      </c>
      <c r="G22" s="253">
        <v>13856</v>
      </c>
      <c r="L22"/>
      <c r="M22" s="50"/>
      <c r="N22" s="50"/>
      <c r="O22" s="50"/>
      <c r="P22" s="50"/>
      <c r="Q22" s="50"/>
      <c r="R22" s="50"/>
      <c r="S22" s="50"/>
      <c r="T22"/>
      <c r="U22"/>
      <c r="V22"/>
      <c r="W22"/>
      <c r="X22"/>
      <c r="Y22"/>
      <c r="Z22"/>
      <c r="AA22"/>
    </row>
    <row r="23" spans="1:27" ht="15" x14ac:dyDescent="0.25">
      <c r="A23" s="45" t="s">
        <v>110</v>
      </c>
      <c r="B23" s="45" t="s">
        <v>131</v>
      </c>
      <c r="C23" s="253">
        <v>4196</v>
      </c>
      <c r="D23" s="253">
        <v>4270</v>
      </c>
      <c r="E23" s="253">
        <v>3968</v>
      </c>
      <c r="F23" s="253">
        <v>3598</v>
      </c>
      <c r="G23" s="253">
        <v>16032</v>
      </c>
      <c r="L23"/>
      <c r="M23" s="49"/>
      <c r="N23" s="49"/>
      <c r="O23" s="49"/>
      <c r="P23" s="49"/>
      <c r="Q23" s="49"/>
      <c r="R23" s="49"/>
      <c r="S23" s="49"/>
      <c r="T23"/>
      <c r="U23"/>
      <c r="V23"/>
      <c r="W23"/>
      <c r="X23"/>
      <c r="Y23"/>
      <c r="Z23"/>
      <c r="AA23"/>
    </row>
    <row r="24" spans="1:27" ht="15" x14ac:dyDescent="0.25">
      <c r="A24" s="45" t="s">
        <v>101</v>
      </c>
      <c r="B24" s="45" t="s">
        <v>131</v>
      </c>
      <c r="C24" s="253">
        <v>7008</v>
      </c>
      <c r="D24" s="253">
        <v>7834</v>
      </c>
      <c r="E24" s="253">
        <v>7640</v>
      </c>
      <c r="F24" s="253">
        <v>6968</v>
      </c>
      <c r="G24" s="253">
        <v>29450</v>
      </c>
      <c r="L24"/>
      <c r="M24" s="49"/>
      <c r="N24" s="49"/>
      <c r="O24" s="49"/>
      <c r="P24" s="49"/>
      <c r="Q24" s="49"/>
      <c r="R24" s="49"/>
      <c r="S24" s="49"/>
      <c r="T24"/>
      <c r="U24"/>
      <c r="V24"/>
      <c r="W24"/>
      <c r="X24"/>
      <c r="Y24"/>
      <c r="Z24"/>
      <c r="AA24"/>
    </row>
    <row r="25" spans="1:27" ht="15" x14ac:dyDescent="0.25">
      <c r="A25" s="45" t="s">
        <v>111</v>
      </c>
      <c r="B25" s="45" t="s">
        <v>131</v>
      </c>
      <c r="C25" s="253">
        <v>8452</v>
      </c>
      <c r="D25" s="253">
        <v>9467</v>
      </c>
      <c r="E25" s="253">
        <v>9667</v>
      </c>
      <c r="F25" s="253">
        <v>9647</v>
      </c>
      <c r="G25" s="253">
        <v>37233</v>
      </c>
      <c r="L25"/>
      <c r="M25" s="49"/>
      <c r="N25" s="49"/>
      <c r="O25" s="49"/>
      <c r="P25" s="49"/>
      <c r="Q25" s="49"/>
      <c r="R25" s="49"/>
      <c r="S25" s="49"/>
      <c r="T25"/>
      <c r="U25"/>
      <c r="V25"/>
      <c r="W25"/>
      <c r="X25"/>
      <c r="Y25"/>
      <c r="Z25"/>
      <c r="AA25"/>
    </row>
    <row r="26" spans="1:27" ht="15" x14ac:dyDescent="0.25">
      <c r="A26" s="45" t="s">
        <v>98</v>
      </c>
      <c r="B26" s="45" t="s">
        <v>131</v>
      </c>
      <c r="C26" s="253">
        <v>5865</v>
      </c>
      <c r="D26" s="253">
        <v>6380</v>
      </c>
      <c r="E26" s="253">
        <v>6176</v>
      </c>
      <c r="F26" s="253">
        <v>5396</v>
      </c>
      <c r="G26" s="253">
        <v>23817</v>
      </c>
      <c r="L26"/>
      <c r="M26" s="50"/>
      <c r="N26" s="50"/>
      <c r="O26" s="50"/>
      <c r="P26" s="50"/>
      <c r="Q26" s="50"/>
      <c r="R26" s="50"/>
      <c r="S26" s="50"/>
      <c r="T26"/>
      <c r="U26"/>
      <c r="V26"/>
      <c r="W26"/>
      <c r="X26"/>
      <c r="Y26"/>
      <c r="Z26"/>
      <c r="AA26"/>
    </row>
    <row r="27" spans="1:27" ht="15" x14ac:dyDescent="0.25">
      <c r="A27" s="45" t="s">
        <v>83</v>
      </c>
      <c r="B27" s="45" t="s">
        <v>131</v>
      </c>
      <c r="C27" s="253">
        <v>6007</v>
      </c>
      <c r="D27" s="253">
        <v>6294</v>
      </c>
      <c r="E27" s="253">
        <v>5953</v>
      </c>
      <c r="F27" s="253">
        <v>5485</v>
      </c>
      <c r="G27" s="253">
        <v>23739</v>
      </c>
      <c r="L27"/>
      <c r="M27" s="49"/>
      <c r="N27" s="49"/>
      <c r="O27" s="49"/>
      <c r="P27" s="49"/>
      <c r="Q27" s="49"/>
      <c r="R27" s="49"/>
      <c r="S27" s="49"/>
      <c r="T27"/>
      <c r="U27"/>
      <c r="V27"/>
      <c r="W27"/>
      <c r="X27"/>
      <c r="Y27"/>
      <c r="Z27"/>
      <c r="AA27"/>
    </row>
    <row r="28" spans="1:27" ht="15" x14ac:dyDescent="0.25">
      <c r="A28" s="45" t="s">
        <v>112</v>
      </c>
      <c r="B28" s="45" t="s">
        <v>131</v>
      </c>
      <c r="C28" s="253">
        <v>13365</v>
      </c>
      <c r="D28" s="253">
        <v>14504</v>
      </c>
      <c r="E28" s="253">
        <v>14076</v>
      </c>
      <c r="F28" s="253">
        <v>12775</v>
      </c>
      <c r="G28" s="253">
        <v>54720</v>
      </c>
      <c r="L28"/>
      <c r="M28" s="49"/>
      <c r="N28" s="49"/>
      <c r="O28" s="49"/>
      <c r="P28" s="49"/>
      <c r="Q28" s="49"/>
      <c r="R28" s="49"/>
      <c r="S28" s="49"/>
      <c r="T28"/>
      <c r="U28"/>
      <c r="V28"/>
      <c r="W28"/>
      <c r="X28"/>
      <c r="Y28"/>
      <c r="Z28"/>
      <c r="AA28"/>
    </row>
    <row r="29" spans="1:27" ht="15" x14ac:dyDescent="0.25">
      <c r="A29" s="45" t="s">
        <v>100</v>
      </c>
      <c r="B29" s="45" t="s">
        <v>131</v>
      </c>
      <c r="C29" s="253">
        <v>12175</v>
      </c>
      <c r="D29" s="253">
        <v>13321</v>
      </c>
      <c r="E29" s="253">
        <v>13062</v>
      </c>
      <c r="F29" s="253">
        <v>11557</v>
      </c>
      <c r="G29" s="253">
        <v>50115</v>
      </c>
      <c r="L29"/>
      <c r="M29" s="50"/>
      <c r="N29" s="50"/>
      <c r="O29" s="50"/>
      <c r="P29" s="50"/>
      <c r="Q29" s="50"/>
      <c r="R29" s="50"/>
      <c r="S29" s="50"/>
      <c r="T29"/>
      <c r="U29"/>
      <c r="V29"/>
      <c r="W29"/>
      <c r="X29"/>
      <c r="Y29"/>
      <c r="Z29"/>
      <c r="AA29"/>
    </row>
    <row r="30" spans="1:27" ht="15" x14ac:dyDescent="0.25">
      <c r="A30" s="45" t="s">
        <v>109</v>
      </c>
      <c r="B30" s="45" t="s">
        <v>131</v>
      </c>
      <c r="C30" s="253">
        <v>5010</v>
      </c>
      <c r="D30" s="253">
        <v>5371</v>
      </c>
      <c r="E30" s="253">
        <v>5284</v>
      </c>
      <c r="F30" s="253">
        <v>4885</v>
      </c>
      <c r="G30" s="253">
        <v>20550</v>
      </c>
      <c r="L30"/>
      <c r="M30" s="49"/>
      <c r="N30" s="49"/>
      <c r="O30" s="49"/>
      <c r="P30" s="49"/>
      <c r="Q30" s="49"/>
      <c r="R30" s="49"/>
      <c r="S30" s="49"/>
      <c r="T30"/>
      <c r="U30"/>
      <c r="V30"/>
      <c r="W30"/>
      <c r="X30"/>
      <c r="Y30"/>
      <c r="Z30"/>
      <c r="AA30"/>
    </row>
    <row r="31" spans="1:27" ht="15" x14ac:dyDescent="0.25">
      <c r="A31" s="45" t="s">
        <v>103</v>
      </c>
      <c r="B31" s="45" t="s">
        <v>131</v>
      </c>
      <c r="C31" s="253">
        <v>6265</v>
      </c>
      <c r="D31" s="253">
        <v>7230</v>
      </c>
      <c r="E31" s="253">
        <v>6836</v>
      </c>
      <c r="F31" s="253">
        <v>6454</v>
      </c>
      <c r="G31" s="253">
        <v>26785</v>
      </c>
      <c r="L31"/>
      <c r="M31" s="50"/>
      <c r="N31" s="50"/>
      <c r="O31" s="50"/>
      <c r="P31" s="50"/>
      <c r="Q31" s="50"/>
      <c r="R31" s="50"/>
      <c r="S31" s="50"/>
      <c r="T31"/>
      <c r="U31"/>
      <c r="V31"/>
      <c r="W31"/>
      <c r="X31"/>
      <c r="Y31"/>
      <c r="Z31"/>
      <c r="AA31"/>
    </row>
    <row r="32" spans="1:27" ht="15" x14ac:dyDescent="0.25">
      <c r="A32" s="45" t="s">
        <v>96</v>
      </c>
      <c r="B32" s="45" t="s">
        <v>131</v>
      </c>
      <c r="C32" s="253">
        <v>7330</v>
      </c>
      <c r="D32" s="253">
        <v>8401</v>
      </c>
      <c r="E32" s="253">
        <v>8239</v>
      </c>
      <c r="F32" s="253">
        <v>7249</v>
      </c>
      <c r="G32" s="253">
        <v>31219</v>
      </c>
      <c r="L32"/>
      <c r="M32" s="50"/>
      <c r="N32" s="50"/>
      <c r="O32" s="50"/>
      <c r="P32" s="50"/>
      <c r="Q32" s="50"/>
      <c r="R32" s="50"/>
      <c r="S32" s="50"/>
      <c r="T32"/>
      <c r="U32"/>
      <c r="V32"/>
      <c r="W32"/>
      <c r="X32"/>
      <c r="Y32"/>
      <c r="Z32"/>
      <c r="AA32"/>
    </row>
  </sheetData>
  <conditionalFormatting sqref="U3:AA32">
    <cfRule type="containsText" dxfId="1" priority="1" operator="containsText" text="false">
      <formula>NOT(ISERROR(SEARCH("false",U3)))</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4B8D"/>
  </sheetPr>
  <dimension ref="A1:O1289"/>
  <sheetViews>
    <sheetView topLeftCell="A223" zoomScale="90" zoomScaleNormal="90" workbookViewId="0">
      <selection activeCell="G57" sqref="G57"/>
    </sheetView>
  </sheetViews>
  <sheetFormatPr defaultRowHeight="15" x14ac:dyDescent="0.25"/>
  <cols>
    <col min="1" max="1" width="78.140625" bestFit="1" customWidth="1"/>
    <col min="2" max="2" width="24.42578125" bestFit="1" customWidth="1"/>
    <col min="3" max="3" width="58.85546875" bestFit="1" customWidth="1"/>
    <col min="4" max="6" width="9.7109375" bestFit="1" customWidth="1"/>
    <col min="7" max="7" width="9.7109375" customWidth="1"/>
    <col min="8" max="8" width="9.7109375" bestFit="1" customWidth="1"/>
    <col min="10" max="13" width="7.5703125" customWidth="1"/>
    <col min="14" max="14" width="7.42578125" customWidth="1"/>
    <col min="15" max="15" width="9.140625" style="43"/>
  </cols>
  <sheetData>
    <row r="1" spans="1:14" x14ac:dyDescent="0.25">
      <c r="A1" t="s">
        <v>117</v>
      </c>
      <c r="B1" t="s">
        <v>113</v>
      </c>
      <c r="C1" t="s">
        <v>114</v>
      </c>
      <c r="D1" s="54" t="s">
        <v>1542</v>
      </c>
      <c r="E1" s="54" t="s">
        <v>1543</v>
      </c>
      <c r="F1" s="54" t="s">
        <v>1544</v>
      </c>
      <c r="G1" s="54" t="s">
        <v>1545</v>
      </c>
      <c r="H1" s="54" t="s">
        <v>1546</v>
      </c>
      <c r="I1" s="29"/>
    </row>
    <row r="2" spans="1:14" x14ac:dyDescent="0.25">
      <c r="A2" t="s">
        <v>169</v>
      </c>
      <c r="B2" t="s">
        <v>86</v>
      </c>
      <c r="C2" t="s">
        <v>116</v>
      </c>
      <c r="D2">
        <v>9339</v>
      </c>
      <c r="E2">
        <v>9389</v>
      </c>
      <c r="F2">
        <v>8075</v>
      </c>
      <c r="G2">
        <v>5303</v>
      </c>
      <c r="H2">
        <v>32106</v>
      </c>
      <c r="J2" s="55"/>
      <c r="K2" s="55"/>
      <c r="L2" s="55"/>
      <c r="M2" s="55"/>
      <c r="N2" s="55"/>
    </row>
    <row r="3" spans="1:14" x14ac:dyDescent="0.25">
      <c r="A3" t="s">
        <v>170</v>
      </c>
      <c r="B3" t="s">
        <v>86</v>
      </c>
      <c r="C3" t="s">
        <v>1</v>
      </c>
      <c r="D3">
        <v>869</v>
      </c>
      <c r="E3">
        <v>795</v>
      </c>
      <c r="F3">
        <v>758</v>
      </c>
      <c r="G3">
        <v>560</v>
      </c>
      <c r="H3">
        <v>2982</v>
      </c>
      <c r="J3" s="55"/>
      <c r="K3" s="55"/>
      <c r="L3" s="55"/>
      <c r="M3" s="55"/>
      <c r="N3" s="55"/>
    </row>
    <row r="4" spans="1:14" x14ac:dyDescent="0.25">
      <c r="A4" t="s">
        <v>171</v>
      </c>
      <c r="B4" t="s">
        <v>86</v>
      </c>
      <c r="C4" t="s">
        <v>2</v>
      </c>
      <c r="D4">
        <v>986</v>
      </c>
      <c r="E4">
        <v>828</v>
      </c>
      <c r="F4">
        <v>579</v>
      </c>
      <c r="G4">
        <v>382</v>
      </c>
      <c r="H4">
        <v>2775</v>
      </c>
      <c r="J4" s="55"/>
      <c r="K4" s="55"/>
      <c r="L4" s="55"/>
      <c r="M4" s="55"/>
      <c r="N4" s="55"/>
    </row>
    <row r="5" spans="1:14" x14ac:dyDescent="0.25">
      <c r="A5" t="s">
        <v>172</v>
      </c>
      <c r="B5" t="s">
        <v>86</v>
      </c>
      <c r="C5" t="s">
        <v>3</v>
      </c>
      <c r="D5">
        <v>2282</v>
      </c>
      <c r="E5">
        <v>2291</v>
      </c>
      <c r="F5">
        <v>1816</v>
      </c>
      <c r="G5">
        <v>1424</v>
      </c>
      <c r="H5">
        <v>7813</v>
      </c>
      <c r="J5" s="55"/>
      <c r="K5" s="55"/>
      <c r="L5" s="55"/>
      <c r="M5" s="55"/>
      <c r="N5" s="55"/>
    </row>
    <row r="6" spans="1:14" x14ac:dyDescent="0.25">
      <c r="A6" t="s">
        <v>173</v>
      </c>
      <c r="B6" t="s">
        <v>86</v>
      </c>
      <c r="C6" t="s">
        <v>4</v>
      </c>
      <c r="D6">
        <v>435</v>
      </c>
      <c r="E6">
        <v>400</v>
      </c>
      <c r="F6">
        <v>374</v>
      </c>
      <c r="G6">
        <v>223</v>
      </c>
      <c r="H6">
        <v>1432</v>
      </c>
      <c r="J6" s="55"/>
      <c r="K6" s="55"/>
      <c r="L6" s="55"/>
      <c r="M6" s="55"/>
      <c r="N6" s="55"/>
    </row>
    <row r="7" spans="1:14" x14ac:dyDescent="0.25">
      <c r="A7" t="s">
        <v>174</v>
      </c>
      <c r="B7" t="s">
        <v>86</v>
      </c>
      <c r="C7" t="s">
        <v>5</v>
      </c>
      <c r="D7">
        <v>1153</v>
      </c>
      <c r="E7">
        <v>1153</v>
      </c>
      <c r="F7">
        <v>1070</v>
      </c>
      <c r="G7">
        <v>662</v>
      </c>
      <c r="H7">
        <v>4038</v>
      </c>
      <c r="J7" s="55"/>
      <c r="K7" s="55"/>
      <c r="L7" s="55"/>
      <c r="M7" s="55"/>
      <c r="N7" s="55"/>
    </row>
    <row r="8" spans="1:14" x14ac:dyDescent="0.25">
      <c r="A8" t="s">
        <v>175</v>
      </c>
      <c r="B8" t="s">
        <v>86</v>
      </c>
      <c r="C8" t="s">
        <v>6</v>
      </c>
      <c r="D8">
        <v>1070</v>
      </c>
      <c r="E8">
        <v>971</v>
      </c>
      <c r="F8">
        <v>897</v>
      </c>
      <c r="G8">
        <v>689</v>
      </c>
      <c r="H8">
        <v>3627</v>
      </c>
      <c r="J8" s="55"/>
      <c r="K8" s="55"/>
      <c r="L8" s="55"/>
      <c r="M8" s="55"/>
      <c r="N8" s="55"/>
    </row>
    <row r="9" spans="1:14" x14ac:dyDescent="0.25">
      <c r="A9" t="s">
        <v>176</v>
      </c>
      <c r="B9" t="s">
        <v>86</v>
      </c>
      <c r="C9" t="s">
        <v>7</v>
      </c>
      <c r="D9">
        <v>957</v>
      </c>
      <c r="E9">
        <v>1213</v>
      </c>
      <c r="F9">
        <v>1132</v>
      </c>
      <c r="G9">
        <v>531</v>
      </c>
      <c r="H9">
        <v>3833</v>
      </c>
      <c r="J9" s="55"/>
      <c r="K9" s="55"/>
      <c r="L9" s="55"/>
      <c r="M9" s="55"/>
      <c r="N9" s="55"/>
    </row>
    <row r="10" spans="1:14" x14ac:dyDescent="0.25">
      <c r="A10" t="s">
        <v>177</v>
      </c>
      <c r="B10" t="s">
        <v>86</v>
      </c>
      <c r="C10" t="s">
        <v>8</v>
      </c>
      <c r="D10">
        <v>453</v>
      </c>
      <c r="E10">
        <v>390</v>
      </c>
      <c r="F10">
        <v>314</v>
      </c>
      <c r="G10">
        <v>186</v>
      </c>
      <c r="H10">
        <v>1343</v>
      </c>
      <c r="J10" s="55"/>
      <c r="K10" s="55"/>
      <c r="L10" s="55"/>
      <c r="M10" s="55"/>
      <c r="N10" s="55"/>
    </row>
    <row r="11" spans="1:14" x14ac:dyDescent="0.25">
      <c r="A11" t="s">
        <v>178</v>
      </c>
      <c r="B11" t="s">
        <v>86</v>
      </c>
      <c r="C11" t="s">
        <v>9</v>
      </c>
      <c r="D11">
        <v>220</v>
      </c>
      <c r="E11">
        <v>158</v>
      </c>
      <c r="F11">
        <v>93</v>
      </c>
      <c r="G11">
        <v>82</v>
      </c>
      <c r="H11">
        <v>553</v>
      </c>
      <c r="J11" s="55"/>
      <c r="K11" s="55"/>
      <c r="L11" s="55"/>
      <c r="M11" s="55"/>
      <c r="N11" s="55"/>
    </row>
    <row r="12" spans="1:14" x14ac:dyDescent="0.25">
      <c r="A12" t="s">
        <v>179</v>
      </c>
      <c r="B12" t="s">
        <v>86</v>
      </c>
      <c r="C12" t="s">
        <v>10</v>
      </c>
      <c r="D12">
        <v>524</v>
      </c>
      <c r="E12">
        <v>448</v>
      </c>
      <c r="F12">
        <v>401</v>
      </c>
      <c r="G12">
        <v>327</v>
      </c>
      <c r="H12">
        <v>1700</v>
      </c>
      <c r="J12" s="55"/>
      <c r="K12" s="55"/>
      <c r="L12" s="55"/>
      <c r="M12" s="55"/>
      <c r="N12" s="55"/>
    </row>
    <row r="13" spans="1:14" x14ac:dyDescent="0.25">
      <c r="A13" t="s">
        <v>180</v>
      </c>
      <c r="B13" t="s">
        <v>86</v>
      </c>
      <c r="C13" t="s">
        <v>11</v>
      </c>
      <c r="D13">
        <v>1457</v>
      </c>
      <c r="E13">
        <v>1320</v>
      </c>
      <c r="F13">
        <v>1148</v>
      </c>
      <c r="G13">
        <v>882</v>
      </c>
      <c r="H13">
        <v>4807</v>
      </c>
      <c r="J13" s="55"/>
      <c r="K13" s="55"/>
      <c r="L13" s="55"/>
      <c r="M13" s="55"/>
      <c r="N13" s="55"/>
    </row>
    <row r="14" spans="1:14" x14ac:dyDescent="0.25">
      <c r="A14" t="s">
        <v>181</v>
      </c>
      <c r="B14" t="s">
        <v>86</v>
      </c>
      <c r="C14" t="s">
        <v>12</v>
      </c>
      <c r="D14">
        <v>1407</v>
      </c>
      <c r="E14">
        <v>1281</v>
      </c>
      <c r="F14">
        <v>1081</v>
      </c>
      <c r="G14">
        <v>795</v>
      </c>
      <c r="H14">
        <v>4564</v>
      </c>
      <c r="J14" s="55"/>
      <c r="K14" s="55"/>
      <c r="L14" s="55"/>
      <c r="M14" s="55"/>
      <c r="N14" s="55"/>
    </row>
    <row r="15" spans="1:14" x14ac:dyDescent="0.25">
      <c r="A15" t="s">
        <v>182</v>
      </c>
      <c r="B15" t="s">
        <v>86</v>
      </c>
      <c r="C15" t="s">
        <v>13</v>
      </c>
      <c r="D15">
        <v>137</v>
      </c>
      <c r="E15">
        <v>77</v>
      </c>
      <c r="F15">
        <v>74</v>
      </c>
      <c r="G15">
        <v>28</v>
      </c>
      <c r="H15">
        <v>316</v>
      </c>
      <c r="J15" s="55"/>
      <c r="K15" s="55"/>
      <c r="L15" s="55"/>
      <c r="M15" s="55"/>
      <c r="N15" s="55"/>
    </row>
    <row r="16" spans="1:14" x14ac:dyDescent="0.25">
      <c r="A16" t="s">
        <v>183</v>
      </c>
      <c r="B16" t="s">
        <v>86</v>
      </c>
      <c r="C16" t="s">
        <v>14</v>
      </c>
      <c r="D16">
        <v>1336</v>
      </c>
      <c r="E16">
        <v>1469</v>
      </c>
      <c r="F16">
        <v>1478</v>
      </c>
      <c r="G16">
        <v>1081</v>
      </c>
      <c r="H16">
        <v>5364</v>
      </c>
      <c r="J16" s="55"/>
      <c r="K16" s="55"/>
      <c r="L16" s="55"/>
      <c r="M16" s="55"/>
      <c r="N16" s="55"/>
    </row>
    <row r="17" spans="1:14" x14ac:dyDescent="0.25">
      <c r="A17" t="s">
        <v>184</v>
      </c>
      <c r="B17" t="s">
        <v>86</v>
      </c>
      <c r="C17" t="s">
        <v>15</v>
      </c>
      <c r="D17">
        <v>291</v>
      </c>
      <c r="E17">
        <v>199</v>
      </c>
      <c r="F17">
        <v>135</v>
      </c>
      <c r="G17">
        <v>48</v>
      </c>
      <c r="H17">
        <v>673</v>
      </c>
      <c r="J17" s="55"/>
      <c r="K17" s="55"/>
      <c r="L17" s="55"/>
      <c r="M17" s="55"/>
      <c r="N17" s="55"/>
    </row>
    <row r="18" spans="1:14" x14ac:dyDescent="0.25">
      <c r="A18" t="s">
        <v>185</v>
      </c>
      <c r="B18" t="s">
        <v>86</v>
      </c>
      <c r="C18" t="s">
        <v>16</v>
      </c>
      <c r="D18">
        <v>47</v>
      </c>
      <c r="E18">
        <v>40</v>
      </c>
      <c r="F18">
        <v>38</v>
      </c>
      <c r="G18">
        <v>30</v>
      </c>
      <c r="H18">
        <v>155</v>
      </c>
      <c r="J18" s="55"/>
      <c r="K18" s="55"/>
      <c r="L18" s="55"/>
      <c r="M18" s="55"/>
      <c r="N18" s="55"/>
    </row>
    <row r="19" spans="1:14" x14ac:dyDescent="0.25">
      <c r="A19" t="s">
        <v>186</v>
      </c>
      <c r="B19" t="s">
        <v>86</v>
      </c>
      <c r="C19" t="s">
        <v>17</v>
      </c>
      <c r="D19">
        <v>271</v>
      </c>
      <c r="E19">
        <v>253</v>
      </c>
      <c r="F19">
        <v>260</v>
      </c>
      <c r="G19">
        <v>212</v>
      </c>
      <c r="H19">
        <v>996</v>
      </c>
      <c r="J19" s="55"/>
      <c r="K19" s="55"/>
      <c r="L19" s="55"/>
      <c r="M19" s="55"/>
      <c r="N19" s="55"/>
    </row>
    <row r="20" spans="1:14" x14ac:dyDescent="0.25">
      <c r="A20" t="s">
        <v>187</v>
      </c>
      <c r="B20" t="s">
        <v>86</v>
      </c>
      <c r="C20" t="s">
        <v>18</v>
      </c>
      <c r="D20">
        <v>114</v>
      </c>
      <c r="E20">
        <v>89</v>
      </c>
      <c r="F20">
        <v>99</v>
      </c>
      <c r="G20">
        <v>85</v>
      </c>
      <c r="H20">
        <v>387</v>
      </c>
      <c r="J20" s="55"/>
      <c r="K20" s="55"/>
      <c r="L20" s="55"/>
      <c r="M20" s="55"/>
      <c r="N20" s="55"/>
    </row>
    <row r="21" spans="1:14" x14ac:dyDescent="0.25">
      <c r="A21" t="s">
        <v>188</v>
      </c>
      <c r="B21" t="s">
        <v>86</v>
      </c>
      <c r="C21" t="s">
        <v>19</v>
      </c>
      <c r="D21">
        <v>37</v>
      </c>
      <c r="E21">
        <v>42</v>
      </c>
      <c r="F21">
        <v>36</v>
      </c>
      <c r="G21">
        <v>28</v>
      </c>
      <c r="H21">
        <v>143</v>
      </c>
      <c r="J21" s="55"/>
      <c r="K21" s="55"/>
      <c r="L21" s="55"/>
      <c r="M21" s="55"/>
      <c r="N21" s="55"/>
    </row>
    <row r="22" spans="1:14" x14ac:dyDescent="0.25">
      <c r="A22" t="s">
        <v>189</v>
      </c>
      <c r="B22" t="s">
        <v>86</v>
      </c>
      <c r="C22" t="s">
        <v>20</v>
      </c>
      <c r="D22">
        <v>126</v>
      </c>
      <c r="E22">
        <v>127</v>
      </c>
      <c r="F22">
        <v>126</v>
      </c>
      <c r="G22">
        <v>106</v>
      </c>
      <c r="H22">
        <v>485</v>
      </c>
      <c r="J22" s="55"/>
      <c r="K22" s="55"/>
      <c r="L22" s="55"/>
      <c r="M22" s="55"/>
      <c r="N22" s="55"/>
    </row>
    <row r="23" spans="1:14" x14ac:dyDescent="0.25">
      <c r="A23" t="s">
        <v>190</v>
      </c>
      <c r="B23" t="s">
        <v>86</v>
      </c>
      <c r="C23" t="s">
        <v>21</v>
      </c>
      <c r="D23">
        <v>154</v>
      </c>
      <c r="E23">
        <v>159</v>
      </c>
      <c r="F23">
        <v>150</v>
      </c>
      <c r="G23">
        <v>98</v>
      </c>
      <c r="H23">
        <v>561</v>
      </c>
      <c r="J23" s="55"/>
      <c r="K23" s="55"/>
      <c r="L23" s="55"/>
      <c r="M23" s="55"/>
      <c r="N23" s="55"/>
    </row>
    <row r="24" spans="1:14" x14ac:dyDescent="0.25">
      <c r="A24" t="s">
        <v>191</v>
      </c>
      <c r="B24" t="s">
        <v>86</v>
      </c>
      <c r="C24" t="s">
        <v>115</v>
      </c>
      <c r="D24">
        <v>299</v>
      </c>
      <c r="E24">
        <v>329</v>
      </c>
      <c r="F24">
        <v>217</v>
      </c>
      <c r="G24">
        <v>124</v>
      </c>
      <c r="H24">
        <v>969</v>
      </c>
      <c r="J24" s="55"/>
      <c r="K24" s="55"/>
      <c r="L24" s="55"/>
      <c r="M24" s="55"/>
      <c r="N24" s="55"/>
    </row>
    <row r="25" spans="1:14" x14ac:dyDescent="0.25">
      <c r="A25" t="s">
        <v>192</v>
      </c>
      <c r="B25" t="s">
        <v>86</v>
      </c>
      <c r="C25" t="s">
        <v>22</v>
      </c>
      <c r="D25">
        <v>85</v>
      </c>
      <c r="E25">
        <v>78</v>
      </c>
      <c r="F25">
        <v>52</v>
      </c>
      <c r="G25">
        <v>35</v>
      </c>
      <c r="H25">
        <v>250</v>
      </c>
      <c r="J25" s="55"/>
      <c r="K25" s="55"/>
      <c r="L25" s="55"/>
      <c r="M25" s="55"/>
      <c r="N25" s="55"/>
    </row>
    <row r="26" spans="1:14" x14ac:dyDescent="0.25">
      <c r="A26" t="s">
        <v>193</v>
      </c>
      <c r="B26" t="s">
        <v>86</v>
      </c>
      <c r="C26" t="s">
        <v>23</v>
      </c>
      <c r="D26">
        <v>62</v>
      </c>
      <c r="E26">
        <v>50</v>
      </c>
      <c r="F26">
        <v>49</v>
      </c>
      <c r="G26">
        <v>39</v>
      </c>
      <c r="H26">
        <v>200</v>
      </c>
      <c r="J26" s="55"/>
      <c r="K26" s="55"/>
      <c r="L26" s="55"/>
      <c r="M26" s="55"/>
      <c r="N26" s="55"/>
    </row>
    <row r="27" spans="1:14" x14ac:dyDescent="0.25">
      <c r="A27" t="s">
        <v>194</v>
      </c>
      <c r="B27" t="s">
        <v>86</v>
      </c>
      <c r="C27" t="s">
        <v>24</v>
      </c>
      <c r="D27">
        <v>60</v>
      </c>
      <c r="E27">
        <v>61</v>
      </c>
      <c r="F27">
        <v>55</v>
      </c>
      <c r="G27">
        <v>60</v>
      </c>
      <c r="H27">
        <v>236</v>
      </c>
      <c r="J27" s="55"/>
      <c r="K27" s="55"/>
      <c r="L27" s="55"/>
      <c r="M27" s="55"/>
      <c r="N27" s="55"/>
    </row>
    <row r="28" spans="1:14" x14ac:dyDescent="0.25">
      <c r="A28" t="s">
        <v>195</v>
      </c>
      <c r="B28" t="s">
        <v>86</v>
      </c>
      <c r="C28" t="s">
        <v>25</v>
      </c>
      <c r="D28">
        <v>831</v>
      </c>
      <c r="E28">
        <v>919</v>
      </c>
      <c r="F28">
        <v>798</v>
      </c>
      <c r="G28">
        <v>625</v>
      </c>
      <c r="H28">
        <v>3173</v>
      </c>
      <c r="J28" s="55"/>
      <c r="K28" s="55"/>
      <c r="L28" s="55"/>
      <c r="M28" s="55"/>
      <c r="N28" s="55"/>
    </row>
    <row r="29" spans="1:14" x14ac:dyDescent="0.25">
      <c r="A29" t="s">
        <v>196</v>
      </c>
      <c r="B29" t="s">
        <v>86</v>
      </c>
      <c r="C29" t="s">
        <v>26</v>
      </c>
      <c r="D29">
        <v>23</v>
      </c>
      <c r="E29">
        <v>42</v>
      </c>
      <c r="F29">
        <v>34</v>
      </c>
      <c r="G29">
        <v>18</v>
      </c>
      <c r="H29">
        <v>117</v>
      </c>
      <c r="J29" s="55"/>
      <c r="K29" s="55"/>
      <c r="L29" s="55"/>
      <c r="M29" s="55"/>
      <c r="N29" s="55"/>
    </row>
    <row r="30" spans="1:14" x14ac:dyDescent="0.25">
      <c r="A30" t="s">
        <v>197</v>
      </c>
      <c r="B30" t="s">
        <v>86</v>
      </c>
      <c r="C30" t="s">
        <v>27</v>
      </c>
      <c r="D30">
        <v>183</v>
      </c>
      <c r="E30">
        <v>205</v>
      </c>
      <c r="F30">
        <v>205</v>
      </c>
      <c r="G30">
        <v>170</v>
      </c>
      <c r="H30">
        <v>763</v>
      </c>
      <c r="J30" s="55"/>
      <c r="K30" s="55"/>
      <c r="L30" s="55"/>
      <c r="M30" s="55"/>
      <c r="N30" s="55"/>
    </row>
    <row r="31" spans="1:14" x14ac:dyDescent="0.25">
      <c r="A31" t="s">
        <v>198</v>
      </c>
      <c r="B31" t="s">
        <v>86</v>
      </c>
      <c r="C31" t="s">
        <v>28</v>
      </c>
      <c r="D31">
        <v>183</v>
      </c>
      <c r="E31">
        <v>163</v>
      </c>
      <c r="F31">
        <v>152</v>
      </c>
      <c r="G31">
        <v>120</v>
      </c>
      <c r="H31">
        <v>618</v>
      </c>
      <c r="J31" s="55"/>
      <c r="K31" s="55"/>
      <c r="L31" s="55"/>
      <c r="M31" s="55"/>
      <c r="N31" s="55"/>
    </row>
    <row r="32" spans="1:14" x14ac:dyDescent="0.25">
      <c r="A32" t="s">
        <v>199</v>
      </c>
      <c r="B32" t="s">
        <v>86</v>
      </c>
      <c r="C32" t="s">
        <v>29</v>
      </c>
      <c r="D32">
        <v>20</v>
      </c>
      <c r="E32">
        <v>31</v>
      </c>
      <c r="F32">
        <v>22</v>
      </c>
      <c r="G32">
        <v>23</v>
      </c>
      <c r="H32">
        <v>96</v>
      </c>
      <c r="J32" s="55"/>
      <c r="K32" s="55"/>
      <c r="L32" s="55"/>
      <c r="M32" s="55"/>
      <c r="N32" s="55"/>
    </row>
    <row r="33" spans="1:14" x14ac:dyDescent="0.25">
      <c r="A33" t="s">
        <v>200</v>
      </c>
      <c r="B33" t="s">
        <v>86</v>
      </c>
      <c r="C33" t="s">
        <v>30</v>
      </c>
      <c r="D33">
        <v>109</v>
      </c>
      <c r="E33">
        <v>132</v>
      </c>
      <c r="F33">
        <v>148</v>
      </c>
      <c r="G33">
        <v>100</v>
      </c>
      <c r="H33">
        <v>489</v>
      </c>
      <c r="J33" s="55"/>
      <c r="K33" s="55"/>
      <c r="L33" s="55"/>
      <c r="M33" s="55"/>
      <c r="N33" s="55"/>
    </row>
    <row r="34" spans="1:14" x14ac:dyDescent="0.25">
      <c r="A34" t="s">
        <v>201</v>
      </c>
      <c r="B34" t="s">
        <v>86</v>
      </c>
      <c r="C34" t="s">
        <v>31</v>
      </c>
      <c r="D34">
        <v>514</v>
      </c>
      <c r="E34">
        <v>556</v>
      </c>
      <c r="F34">
        <v>586</v>
      </c>
      <c r="G34">
        <v>359</v>
      </c>
      <c r="H34">
        <v>2015</v>
      </c>
      <c r="J34" s="55"/>
      <c r="K34" s="55"/>
      <c r="L34" s="55"/>
      <c r="M34" s="55"/>
      <c r="N34" s="55"/>
    </row>
    <row r="35" spans="1:14" x14ac:dyDescent="0.25">
      <c r="A35" t="s">
        <v>202</v>
      </c>
      <c r="B35" t="s">
        <v>86</v>
      </c>
      <c r="C35" t="s">
        <v>32</v>
      </c>
      <c r="D35">
        <v>120</v>
      </c>
      <c r="E35">
        <v>125</v>
      </c>
      <c r="F35">
        <v>107</v>
      </c>
      <c r="G35">
        <v>63</v>
      </c>
      <c r="H35">
        <v>415</v>
      </c>
      <c r="J35" s="55"/>
      <c r="K35" s="55"/>
      <c r="L35" s="55"/>
      <c r="M35" s="55"/>
      <c r="N35" s="55"/>
    </row>
    <row r="36" spans="1:14" x14ac:dyDescent="0.25">
      <c r="A36" t="s">
        <v>203</v>
      </c>
      <c r="B36" t="s">
        <v>86</v>
      </c>
      <c r="C36" t="s">
        <v>33</v>
      </c>
      <c r="D36">
        <v>155</v>
      </c>
      <c r="E36">
        <v>182</v>
      </c>
      <c r="F36">
        <v>131</v>
      </c>
      <c r="G36">
        <v>88</v>
      </c>
      <c r="H36">
        <v>556</v>
      </c>
      <c r="J36" s="55"/>
      <c r="K36" s="55"/>
      <c r="L36" s="55"/>
      <c r="M36" s="55"/>
      <c r="N36" s="55"/>
    </row>
    <row r="37" spans="1:14" x14ac:dyDescent="0.25">
      <c r="A37" t="s">
        <v>204</v>
      </c>
      <c r="B37" t="s">
        <v>86</v>
      </c>
      <c r="C37" t="s">
        <v>34</v>
      </c>
      <c r="D37">
        <v>108</v>
      </c>
      <c r="E37">
        <v>154</v>
      </c>
      <c r="F37">
        <v>142</v>
      </c>
      <c r="G37">
        <v>100</v>
      </c>
      <c r="H37">
        <v>504</v>
      </c>
      <c r="J37" s="55"/>
      <c r="K37" s="55"/>
      <c r="L37" s="55"/>
      <c r="M37" s="55"/>
      <c r="N37" s="55"/>
    </row>
    <row r="38" spans="1:14" x14ac:dyDescent="0.25">
      <c r="A38" t="s">
        <v>205</v>
      </c>
      <c r="B38" t="s">
        <v>86</v>
      </c>
      <c r="C38" t="s">
        <v>35</v>
      </c>
      <c r="D38">
        <v>97</v>
      </c>
      <c r="E38">
        <v>114</v>
      </c>
      <c r="F38">
        <v>68</v>
      </c>
      <c r="G38">
        <v>58</v>
      </c>
      <c r="H38">
        <v>337</v>
      </c>
      <c r="J38" s="55"/>
      <c r="K38" s="55"/>
      <c r="L38" s="55"/>
      <c r="M38" s="55"/>
      <c r="N38" s="55"/>
    </row>
    <row r="39" spans="1:14" x14ac:dyDescent="0.25">
      <c r="A39" t="s">
        <v>206</v>
      </c>
      <c r="B39" t="s">
        <v>86</v>
      </c>
      <c r="C39" t="s">
        <v>36</v>
      </c>
      <c r="D39">
        <v>65</v>
      </c>
      <c r="E39">
        <v>74</v>
      </c>
      <c r="F39">
        <v>66</v>
      </c>
      <c r="G39">
        <v>55</v>
      </c>
      <c r="H39">
        <v>260</v>
      </c>
      <c r="J39" s="55"/>
      <c r="K39" s="55"/>
      <c r="L39" s="55"/>
      <c r="M39" s="55"/>
      <c r="N39" s="55"/>
    </row>
    <row r="40" spans="1:14" x14ac:dyDescent="0.25">
      <c r="A40" t="s">
        <v>207</v>
      </c>
      <c r="B40" t="s">
        <v>86</v>
      </c>
      <c r="C40" t="s">
        <v>37</v>
      </c>
      <c r="D40">
        <v>100</v>
      </c>
      <c r="E40">
        <v>116</v>
      </c>
      <c r="F40">
        <v>109</v>
      </c>
      <c r="G40">
        <v>64</v>
      </c>
      <c r="H40">
        <v>389</v>
      </c>
      <c r="J40" s="55"/>
      <c r="K40" s="55"/>
      <c r="L40" s="55"/>
      <c r="M40" s="55"/>
      <c r="N40" s="55"/>
    </row>
    <row r="41" spans="1:14" x14ac:dyDescent="0.25">
      <c r="A41" t="s">
        <v>208</v>
      </c>
      <c r="B41" t="s">
        <v>86</v>
      </c>
      <c r="C41" t="s">
        <v>38</v>
      </c>
      <c r="D41">
        <v>362</v>
      </c>
      <c r="E41">
        <v>418</v>
      </c>
      <c r="F41">
        <v>424</v>
      </c>
      <c r="G41">
        <v>384</v>
      </c>
      <c r="H41">
        <v>1588</v>
      </c>
      <c r="J41" s="55"/>
      <c r="K41" s="55"/>
      <c r="L41" s="55"/>
      <c r="M41" s="55"/>
      <c r="N41" s="55"/>
    </row>
    <row r="42" spans="1:14" x14ac:dyDescent="0.25">
      <c r="A42" t="s">
        <v>209</v>
      </c>
      <c r="B42" t="s">
        <v>86</v>
      </c>
      <c r="C42" t="s">
        <v>39</v>
      </c>
      <c r="D42">
        <v>98</v>
      </c>
      <c r="E42">
        <v>125</v>
      </c>
      <c r="F42">
        <v>106</v>
      </c>
      <c r="G42">
        <v>103</v>
      </c>
      <c r="H42">
        <v>432</v>
      </c>
      <c r="J42" s="55"/>
      <c r="K42" s="55"/>
      <c r="L42" s="55"/>
      <c r="M42" s="55"/>
      <c r="N42" s="55"/>
    </row>
    <row r="43" spans="1:14" x14ac:dyDescent="0.25">
      <c r="A43" t="s">
        <v>210</v>
      </c>
      <c r="B43" t="s">
        <v>86</v>
      </c>
      <c r="C43" t="s">
        <v>40</v>
      </c>
      <c r="D43">
        <v>75</v>
      </c>
      <c r="E43">
        <v>77</v>
      </c>
      <c r="F43">
        <v>64</v>
      </c>
      <c r="G43">
        <v>53</v>
      </c>
      <c r="H43">
        <v>269</v>
      </c>
      <c r="J43" s="55"/>
      <c r="K43" s="55"/>
      <c r="L43" s="55"/>
      <c r="M43" s="55"/>
      <c r="N43" s="55"/>
    </row>
    <row r="44" spans="1:14" x14ac:dyDescent="0.25">
      <c r="A44" t="s">
        <v>211</v>
      </c>
      <c r="B44" t="s">
        <v>86</v>
      </c>
      <c r="C44" t="s">
        <v>134</v>
      </c>
      <c r="D44">
        <v>45</v>
      </c>
      <c r="E44">
        <v>42</v>
      </c>
      <c r="F44">
        <v>40</v>
      </c>
      <c r="G44">
        <v>44</v>
      </c>
      <c r="H44">
        <v>171</v>
      </c>
      <c r="J44" s="55"/>
      <c r="K44" s="55"/>
      <c r="L44" s="55"/>
      <c r="M44" s="55"/>
      <c r="N44" s="55"/>
    </row>
    <row r="45" spans="1:14" x14ac:dyDescent="0.25">
      <c r="A45" t="s">
        <v>212</v>
      </c>
      <c r="B45" t="s">
        <v>91</v>
      </c>
      <c r="C45" t="s">
        <v>116</v>
      </c>
      <c r="D45">
        <v>208</v>
      </c>
      <c r="E45">
        <v>171</v>
      </c>
      <c r="F45">
        <v>160</v>
      </c>
      <c r="G45">
        <v>92</v>
      </c>
      <c r="H45">
        <v>631</v>
      </c>
      <c r="J45" s="55"/>
      <c r="K45" s="55"/>
      <c r="L45" s="55"/>
      <c r="M45" s="55"/>
      <c r="N45" s="55"/>
    </row>
    <row r="46" spans="1:14" x14ac:dyDescent="0.25">
      <c r="A46" t="s">
        <v>213</v>
      </c>
      <c r="B46" t="s">
        <v>110</v>
      </c>
      <c r="C46" t="s">
        <v>116</v>
      </c>
      <c r="D46">
        <v>238</v>
      </c>
      <c r="E46">
        <v>219</v>
      </c>
      <c r="F46">
        <v>167</v>
      </c>
      <c r="G46">
        <v>106</v>
      </c>
      <c r="H46">
        <v>730</v>
      </c>
      <c r="J46" s="55"/>
      <c r="K46" s="55"/>
      <c r="L46" s="55"/>
      <c r="M46" s="55"/>
      <c r="N46" s="55"/>
    </row>
    <row r="47" spans="1:14" x14ac:dyDescent="0.25">
      <c r="A47" t="s">
        <v>214</v>
      </c>
      <c r="B47" t="s">
        <v>95</v>
      </c>
      <c r="C47" t="s">
        <v>116</v>
      </c>
      <c r="D47">
        <v>365</v>
      </c>
      <c r="E47">
        <v>427</v>
      </c>
      <c r="F47">
        <v>278</v>
      </c>
      <c r="G47">
        <v>191</v>
      </c>
      <c r="H47">
        <v>1261</v>
      </c>
      <c r="J47" s="55"/>
      <c r="K47" s="55"/>
      <c r="L47" s="55"/>
      <c r="M47" s="55"/>
      <c r="N47" s="55"/>
    </row>
    <row r="48" spans="1:14" x14ac:dyDescent="0.25">
      <c r="A48" t="s">
        <v>215</v>
      </c>
      <c r="B48" t="s">
        <v>101</v>
      </c>
      <c r="C48" t="s">
        <v>116</v>
      </c>
      <c r="D48">
        <v>588</v>
      </c>
      <c r="E48">
        <v>437</v>
      </c>
      <c r="F48">
        <v>440</v>
      </c>
      <c r="G48">
        <v>244</v>
      </c>
      <c r="H48">
        <v>1709</v>
      </c>
      <c r="J48" s="55"/>
      <c r="K48" s="55"/>
      <c r="L48" s="55"/>
      <c r="M48" s="55"/>
      <c r="N48" s="55"/>
    </row>
    <row r="49" spans="1:14" x14ac:dyDescent="0.25">
      <c r="A49" t="s">
        <v>217</v>
      </c>
      <c r="B49" t="s">
        <v>99</v>
      </c>
      <c r="C49" t="s">
        <v>116</v>
      </c>
      <c r="D49">
        <v>480</v>
      </c>
      <c r="E49">
        <v>530</v>
      </c>
      <c r="F49">
        <v>405</v>
      </c>
      <c r="G49">
        <v>256</v>
      </c>
      <c r="H49">
        <v>1671</v>
      </c>
      <c r="J49" s="55"/>
      <c r="K49" s="55"/>
      <c r="L49" s="55"/>
      <c r="M49" s="55"/>
      <c r="N49" s="55"/>
    </row>
    <row r="50" spans="1:14" x14ac:dyDescent="0.25">
      <c r="A50" t="s">
        <v>216</v>
      </c>
      <c r="B50" t="s">
        <v>96</v>
      </c>
      <c r="C50" t="s">
        <v>116</v>
      </c>
      <c r="D50">
        <v>375</v>
      </c>
      <c r="E50">
        <v>372</v>
      </c>
      <c r="F50">
        <v>338</v>
      </c>
      <c r="G50">
        <v>243</v>
      </c>
      <c r="H50">
        <v>1328</v>
      </c>
      <c r="J50" s="55"/>
      <c r="K50" s="55"/>
      <c r="L50" s="55"/>
      <c r="M50" s="55"/>
      <c r="N50" s="55"/>
    </row>
    <row r="51" spans="1:14" x14ac:dyDescent="0.25">
      <c r="A51" t="s">
        <v>218</v>
      </c>
      <c r="B51" t="s">
        <v>93</v>
      </c>
      <c r="C51" t="s">
        <v>116</v>
      </c>
      <c r="D51">
        <v>274</v>
      </c>
      <c r="E51">
        <v>274</v>
      </c>
      <c r="F51">
        <v>253</v>
      </c>
      <c r="G51">
        <v>134</v>
      </c>
      <c r="H51">
        <v>935</v>
      </c>
      <c r="J51" s="55"/>
      <c r="K51" s="55"/>
      <c r="L51" s="55"/>
      <c r="M51" s="55"/>
      <c r="N51" s="55"/>
    </row>
    <row r="52" spans="1:14" x14ac:dyDescent="0.25">
      <c r="A52" t="s">
        <v>219</v>
      </c>
      <c r="B52" t="s">
        <v>104</v>
      </c>
      <c r="C52" t="s">
        <v>116</v>
      </c>
      <c r="D52">
        <v>1155</v>
      </c>
      <c r="E52">
        <v>1380</v>
      </c>
      <c r="F52">
        <v>1258</v>
      </c>
      <c r="G52">
        <v>872</v>
      </c>
      <c r="H52">
        <v>4665</v>
      </c>
      <c r="J52" s="55"/>
      <c r="K52" s="55"/>
      <c r="L52" s="55"/>
      <c r="M52" s="55"/>
      <c r="N52" s="55"/>
    </row>
    <row r="53" spans="1:14" x14ac:dyDescent="0.25">
      <c r="A53" t="s">
        <v>220</v>
      </c>
      <c r="B53" t="s">
        <v>103</v>
      </c>
      <c r="C53" t="s">
        <v>116</v>
      </c>
      <c r="D53">
        <v>396</v>
      </c>
      <c r="E53">
        <v>405</v>
      </c>
      <c r="F53">
        <v>322</v>
      </c>
      <c r="G53">
        <v>272</v>
      </c>
      <c r="H53">
        <v>1395</v>
      </c>
      <c r="J53" s="55"/>
      <c r="K53" s="55"/>
      <c r="L53" s="55"/>
      <c r="M53" s="55"/>
      <c r="N53" s="55"/>
    </row>
    <row r="54" spans="1:14" x14ac:dyDescent="0.25">
      <c r="A54" t="s">
        <v>221</v>
      </c>
      <c r="B54" t="s">
        <v>100</v>
      </c>
      <c r="C54" t="s">
        <v>116</v>
      </c>
      <c r="D54">
        <v>1096</v>
      </c>
      <c r="E54">
        <v>790</v>
      </c>
      <c r="F54">
        <v>714</v>
      </c>
      <c r="G54">
        <v>408</v>
      </c>
      <c r="H54">
        <v>3008</v>
      </c>
      <c r="J54" s="55"/>
      <c r="K54" s="55"/>
      <c r="L54" s="55"/>
      <c r="M54" s="55"/>
      <c r="N54" s="55"/>
    </row>
    <row r="55" spans="1:14" x14ac:dyDescent="0.25">
      <c r="A55" t="s">
        <v>222</v>
      </c>
      <c r="B55" t="s">
        <v>111</v>
      </c>
      <c r="C55" t="s">
        <v>116</v>
      </c>
      <c r="D55">
        <v>455</v>
      </c>
      <c r="E55">
        <v>503</v>
      </c>
      <c r="F55">
        <v>428</v>
      </c>
      <c r="G55">
        <v>346</v>
      </c>
      <c r="H55">
        <v>1732</v>
      </c>
      <c r="J55" s="55"/>
      <c r="K55" s="55"/>
      <c r="L55" s="55"/>
      <c r="M55" s="55"/>
      <c r="N55" s="55"/>
    </row>
    <row r="56" spans="1:14" x14ac:dyDescent="0.25">
      <c r="A56" t="s">
        <v>223</v>
      </c>
      <c r="B56" t="s">
        <v>112</v>
      </c>
      <c r="C56" t="s">
        <v>116</v>
      </c>
      <c r="D56">
        <v>694</v>
      </c>
      <c r="E56">
        <v>745</v>
      </c>
      <c r="F56">
        <v>632</v>
      </c>
      <c r="G56">
        <v>410</v>
      </c>
      <c r="H56">
        <v>2481</v>
      </c>
      <c r="J56" s="55"/>
      <c r="K56" s="55"/>
      <c r="L56" s="55"/>
      <c r="M56" s="55"/>
      <c r="N56" s="55"/>
    </row>
    <row r="57" spans="1:14" x14ac:dyDescent="0.25">
      <c r="A57" t="s">
        <v>224</v>
      </c>
      <c r="B57" t="s">
        <v>97</v>
      </c>
      <c r="C57" t="s">
        <v>116</v>
      </c>
      <c r="D57">
        <v>144</v>
      </c>
      <c r="E57">
        <v>150</v>
      </c>
      <c r="F57">
        <v>117</v>
      </c>
      <c r="G57">
        <v>86</v>
      </c>
      <c r="H57">
        <v>497</v>
      </c>
      <c r="J57" s="55"/>
      <c r="K57" s="55"/>
      <c r="L57" s="55"/>
      <c r="M57" s="55"/>
      <c r="N57" s="55"/>
    </row>
    <row r="58" spans="1:14" x14ac:dyDescent="0.25">
      <c r="A58" t="s">
        <v>225</v>
      </c>
      <c r="B58" t="s">
        <v>102</v>
      </c>
      <c r="C58" t="s">
        <v>116</v>
      </c>
      <c r="D58">
        <v>422</v>
      </c>
      <c r="E58">
        <v>474</v>
      </c>
      <c r="F58">
        <v>393</v>
      </c>
      <c r="G58">
        <v>254</v>
      </c>
      <c r="H58">
        <v>1543</v>
      </c>
      <c r="J58" s="55"/>
      <c r="K58" s="55"/>
      <c r="L58" s="55"/>
      <c r="M58" s="55"/>
      <c r="N58" s="55"/>
    </row>
    <row r="59" spans="1:14" x14ac:dyDescent="0.25">
      <c r="A59" t="s">
        <v>226</v>
      </c>
      <c r="B59" t="s">
        <v>109</v>
      </c>
      <c r="C59" t="s">
        <v>116</v>
      </c>
      <c r="D59">
        <v>300</v>
      </c>
      <c r="E59">
        <v>262</v>
      </c>
      <c r="F59">
        <v>235</v>
      </c>
      <c r="G59">
        <v>169</v>
      </c>
      <c r="H59">
        <v>966</v>
      </c>
      <c r="J59" s="55"/>
      <c r="K59" s="55"/>
      <c r="L59" s="55"/>
      <c r="M59" s="55"/>
      <c r="N59" s="55"/>
    </row>
    <row r="60" spans="1:14" x14ac:dyDescent="0.25">
      <c r="A60" t="s">
        <v>227</v>
      </c>
      <c r="B60" t="s">
        <v>83</v>
      </c>
      <c r="C60" t="s">
        <v>116</v>
      </c>
      <c r="D60">
        <v>329</v>
      </c>
      <c r="E60">
        <v>336</v>
      </c>
      <c r="F60">
        <v>251</v>
      </c>
      <c r="G60">
        <v>157</v>
      </c>
      <c r="H60">
        <v>1073</v>
      </c>
      <c r="J60" s="55"/>
      <c r="K60" s="55"/>
      <c r="L60" s="55"/>
      <c r="M60" s="55"/>
      <c r="N60" s="55"/>
    </row>
    <row r="61" spans="1:14" x14ac:dyDescent="0.25">
      <c r="A61" t="s">
        <v>228</v>
      </c>
      <c r="B61" t="s">
        <v>108</v>
      </c>
      <c r="C61" t="s">
        <v>116</v>
      </c>
      <c r="D61">
        <v>235</v>
      </c>
      <c r="E61">
        <v>198</v>
      </c>
      <c r="F61">
        <v>171</v>
      </c>
      <c r="G61">
        <v>123</v>
      </c>
      <c r="H61">
        <v>727</v>
      </c>
      <c r="J61" s="55"/>
      <c r="K61" s="55"/>
      <c r="L61" s="55"/>
      <c r="M61" s="55"/>
      <c r="N61" s="55"/>
    </row>
    <row r="62" spans="1:14" x14ac:dyDescent="0.25">
      <c r="A62" t="s">
        <v>229</v>
      </c>
      <c r="B62" t="s">
        <v>92</v>
      </c>
      <c r="C62" t="s">
        <v>116</v>
      </c>
      <c r="D62">
        <v>273</v>
      </c>
      <c r="E62">
        <v>375</v>
      </c>
      <c r="F62">
        <v>274</v>
      </c>
      <c r="G62">
        <v>167</v>
      </c>
      <c r="H62">
        <v>1089</v>
      </c>
      <c r="J62" s="55"/>
      <c r="K62" s="55"/>
      <c r="L62" s="55"/>
      <c r="M62" s="55"/>
      <c r="N62" s="55"/>
    </row>
    <row r="63" spans="1:14" x14ac:dyDescent="0.25">
      <c r="A63" t="s">
        <v>230</v>
      </c>
      <c r="B63" t="s">
        <v>98</v>
      </c>
      <c r="C63" t="s">
        <v>116</v>
      </c>
      <c r="D63">
        <v>333</v>
      </c>
      <c r="E63">
        <v>355</v>
      </c>
      <c r="F63">
        <v>305</v>
      </c>
      <c r="G63">
        <v>164</v>
      </c>
      <c r="H63">
        <v>1157</v>
      </c>
      <c r="J63" s="55"/>
      <c r="K63" s="55"/>
      <c r="L63" s="55"/>
      <c r="M63" s="55"/>
      <c r="N63" s="55"/>
    </row>
    <row r="64" spans="1:14" x14ac:dyDescent="0.25">
      <c r="A64" t="s">
        <v>231</v>
      </c>
      <c r="B64" t="s">
        <v>106</v>
      </c>
      <c r="C64" t="s">
        <v>116</v>
      </c>
      <c r="D64">
        <v>187</v>
      </c>
      <c r="E64">
        <v>158</v>
      </c>
      <c r="F64">
        <v>178</v>
      </c>
      <c r="G64">
        <v>133</v>
      </c>
      <c r="H64">
        <v>656</v>
      </c>
      <c r="J64" s="55"/>
      <c r="K64" s="55"/>
      <c r="L64" s="55"/>
      <c r="M64" s="55"/>
      <c r="N64" s="55"/>
    </row>
    <row r="65" spans="1:14" x14ac:dyDescent="0.25">
      <c r="A65" t="s">
        <v>232</v>
      </c>
      <c r="B65" t="s">
        <v>107</v>
      </c>
      <c r="C65" t="s">
        <v>116</v>
      </c>
      <c r="D65">
        <v>547</v>
      </c>
      <c r="E65">
        <v>564</v>
      </c>
      <c r="F65">
        <v>447</v>
      </c>
      <c r="G65">
        <v>309</v>
      </c>
      <c r="H65">
        <v>1867</v>
      </c>
      <c r="J65" s="55"/>
      <c r="K65" s="55"/>
      <c r="L65" s="55"/>
      <c r="M65" s="55"/>
      <c r="N65" s="55"/>
    </row>
    <row r="66" spans="1:14" x14ac:dyDescent="0.25">
      <c r="A66" t="s">
        <v>233</v>
      </c>
      <c r="B66" t="s">
        <v>94</v>
      </c>
      <c r="C66" t="s">
        <v>116</v>
      </c>
      <c r="D66">
        <v>245</v>
      </c>
      <c r="E66">
        <v>264</v>
      </c>
      <c r="F66">
        <v>309</v>
      </c>
      <c r="G66">
        <v>167</v>
      </c>
      <c r="H66">
        <v>985</v>
      </c>
      <c r="J66" s="55"/>
      <c r="K66" s="55"/>
      <c r="L66" s="55"/>
      <c r="M66" s="55"/>
      <c r="N66" s="55"/>
    </row>
    <row r="67" spans="1:14" x14ac:dyDescent="0.25">
      <c r="A67" t="s">
        <v>234</v>
      </c>
      <c r="B67" t="s">
        <v>108</v>
      </c>
      <c r="C67" t="s">
        <v>1</v>
      </c>
      <c r="D67">
        <v>24</v>
      </c>
      <c r="E67">
        <v>10</v>
      </c>
      <c r="F67">
        <v>27</v>
      </c>
      <c r="G67">
        <v>22</v>
      </c>
      <c r="H67">
        <v>83</v>
      </c>
      <c r="J67" s="55"/>
      <c r="K67" s="55"/>
      <c r="L67" s="55"/>
      <c r="M67" s="55"/>
      <c r="N67" s="55"/>
    </row>
    <row r="68" spans="1:14" x14ac:dyDescent="0.25">
      <c r="A68" t="s">
        <v>235</v>
      </c>
      <c r="B68" t="s">
        <v>108</v>
      </c>
      <c r="C68" t="s">
        <v>2</v>
      </c>
      <c r="D68">
        <v>27</v>
      </c>
      <c r="E68">
        <v>18</v>
      </c>
      <c r="F68">
        <v>12</v>
      </c>
      <c r="G68">
        <v>6</v>
      </c>
      <c r="H68">
        <v>63</v>
      </c>
      <c r="J68" s="55"/>
      <c r="K68" s="55"/>
      <c r="L68" s="55"/>
      <c r="M68" s="55"/>
      <c r="N68" s="55"/>
    </row>
    <row r="69" spans="1:14" x14ac:dyDescent="0.25">
      <c r="A69" t="s">
        <v>236</v>
      </c>
      <c r="B69" t="s">
        <v>108</v>
      </c>
      <c r="C69" t="s">
        <v>3</v>
      </c>
      <c r="D69">
        <v>52</v>
      </c>
      <c r="E69">
        <v>67</v>
      </c>
      <c r="F69">
        <v>41</v>
      </c>
      <c r="G69">
        <v>41</v>
      </c>
      <c r="H69">
        <v>201</v>
      </c>
      <c r="J69" s="55"/>
      <c r="K69" s="55"/>
      <c r="L69" s="55"/>
      <c r="M69" s="55"/>
      <c r="N69" s="55"/>
    </row>
    <row r="70" spans="1:14" x14ac:dyDescent="0.25">
      <c r="A70" t="s">
        <v>237</v>
      </c>
      <c r="B70" t="s">
        <v>108</v>
      </c>
      <c r="C70" t="s">
        <v>4</v>
      </c>
      <c r="D70">
        <v>11</v>
      </c>
      <c r="E70">
        <v>9</v>
      </c>
      <c r="F70">
        <v>5</v>
      </c>
      <c r="G70">
        <v>7</v>
      </c>
      <c r="H70">
        <v>32</v>
      </c>
      <c r="J70" s="55"/>
      <c r="K70" s="55"/>
      <c r="L70" s="55"/>
      <c r="M70" s="55"/>
      <c r="N70" s="55"/>
    </row>
    <row r="71" spans="1:14" x14ac:dyDescent="0.25">
      <c r="A71" t="s">
        <v>238</v>
      </c>
      <c r="B71" t="s">
        <v>108</v>
      </c>
      <c r="C71" t="s">
        <v>5</v>
      </c>
      <c r="D71">
        <v>24</v>
      </c>
      <c r="E71">
        <v>32</v>
      </c>
      <c r="F71">
        <v>22</v>
      </c>
      <c r="G71">
        <v>20</v>
      </c>
      <c r="H71">
        <v>98</v>
      </c>
      <c r="J71" s="55"/>
      <c r="K71" s="55"/>
      <c r="L71" s="55"/>
      <c r="M71" s="55"/>
      <c r="N71" s="55"/>
    </row>
    <row r="72" spans="1:14" x14ac:dyDescent="0.25">
      <c r="A72" t="s">
        <v>239</v>
      </c>
      <c r="B72" t="s">
        <v>108</v>
      </c>
      <c r="C72" t="s">
        <v>6</v>
      </c>
      <c r="D72">
        <v>24</v>
      </c>
      <c r="E72">
        <v>14</v>
      </c>
      <c r="F72">
        <v>6</v>
      </c>
      <c r="G72">
        <v>10</v>
      </c>
      <c r="H72">
        <v>54</v>
      </c>
      <c r="J72" s="55"/>
      <c r="K72" s="55"/>
      <c r="L72" s="55"/>
      <c r="M72" s="55"/>
      <c r="N72" s="55"/>
    </row>
    <row r="73" spans="1:14" x14ac:dyDescent="0.25">
      <c r="A73" t="s">
        <v>240</v>
      </c>
      <c r="B73" t="s">
        <v>108</v>
      </c>
      <c r="C73" t="s">
        <v>7</v>
      </c>
      <c r="D73">
        <v>22</v>
      </c>
      <c r="E73">
        <v>25</v>
      </c>
      <c r="F73">
        <v>29</v>
      </c>
      <c r="G73">
        <v>16</v>
      </c>
      <c r="H73">
        <v>92</v>
      </c>
      <c r="J73" s="55"/>
      <c r="K73" s="55"/>
      <c r="L73" s="55"/>
      <c r="M73" s="55"/>
      <c r="N73" s="55"/>
    </row>
    <row r="74" spans="1:14" x14ac:dyDescent="0.25">
      <c r="A74" t="s">
        <v>241</v>
      </c>
      <c r="B74" t="s">
        <v>108</v>
      </c>
      <c r="C74" t="s">
        <v>8</v>
      </c>
      <c r="D74">
        <v>16</v>
      </c>
      <c r="E74">
        <v>9</v>
      </c>
      <c r="F74">
        <v>9</v>
      </c>
      <c r="G74">
        <v>8</v>
      </c>
      <c r="H74">
        <v>42</v>
      </c>
      <c r="J74" s="55"/>
      <c r="K74" s="55"/>
      <c r="L74" s="55"/>
      <c r="M74" s="55"/>
      <c r="N74" s="55"/>
    </row>
    <row r="75" spans="1:14" x14ac:dyDescent="0.25">
      <c r="A75" t="s">
        <v>242</v>
      </c>
      <c r="B75" t="s">
        <v>108</v>
      </c>
      <c r="C75" t="s">
        <v>9</v>
      </c>
      <c r="D75">
        <v>8</v>
      </c>
      <c r="E75">
        <v>4</v>
      </c>
      <c r="F75" t="s">
        <v>132</v>
      </c>
      <c r="G75" t="s">
        <v>132</v>
      </c>
      <c r="H75">
        <v>14</v>
      </c>
      <c r="J75" s="55"/>
      <c r="K75" s="55"/>
      <c r="L75" s="55"/>
      <c r="M75" s="55"/>
      <c r="N75" s="55"/>
    </row>
    <row r="76" spans="1:14" x14ac:dyDescent="0.25">
      <c r="A76" t="s">
        <v>243</v>
      </c>
      <c r="B76" t="s">
        <v>108</v>
      </c>
      <c r="C76" t="s">
        <v>10</v>
      </c>
      <c r="D76">
        <v>15</v>
      </c>
      <c r="E76">
        <v>13</v>
      </c>
      <c r="F76">
        <v>14</v>
      </c>
      <c r="G76">
        <v>5</v>
      </c>
      <c r="H76">
        <v>47</v>
      </c>
      <c r="J76" s="55"/>
      <c r="K76" s="55"/>
      <c r="L76" s="55"/>
      <c r="M76" s="55"/>
      <c r="N76" s="55"/>
    </row>
    <row r="77" spans="1:14" x14ac:dyDescent="0.25">
      <c r="A77" t="s">
        <v>244</v>
      </c>
      <c r="B77" t="s">
        <v>108</v>
      </c>
      <c r="C77" t="s">
        <v>11</v>
      </c>
      <c r="D77">
        <v>34</v>
      </c>
      <c r="E77">
        <v>27</v>
      </c>
      <c r="F77">
        <v>27</v>
      </c>
      <c r="G77">
        <v>20</v>
      </c>
      <c r="H77">
        <v>108</v>
      </c>
      <c r="J77" s="55"/>
      <c r="K77" s="55"/>
      <c r="L77" s="55"/>
      <c r="M77" s="55"/>
      <c r="N77" s="55"/>
    </row>
    <row r="78" spans="1:14" x14ac:dyDescent="0.25">
      <c r="A78" t="s">
        <v>245</v>
      </c>
      <c r="B78" t="s">
        <v>108</v>
      </c>
      <c r="C78" t="s">
        <v>12</v>
      </c>
      <c r="D78">
        <v>41</v>
      </c>
      <c r="E78">
        <v>29</v>
      </c>
      <c r="F78">
        <v>32</v>
      </c>
      <c r="G78">
        <v>26</v>
      </c>
      <c r="H78">
        <v>128</v>
      </c>
      <c r="J78" s="55"/>
      <c r="K78" s="55"/>
      <c r="L78" s="55"/>
      <c r="M78" s="55"/>
      <c r="N78" s="55"/>
    </row>
    <row r="79" spans="1:14" x14ac:dyDescent="0.25">
      <c r="A79" t="s">
        <v>246</v>
      </c>
      <c r="B79" t="s">
        <v>108</v>
      </c>
      <c r="C79" t="s">
        <v>13</v>
      </c>
      <c r="D79" t="s">
        <v>132</v>
      </c>
      <c r="E79" t="s">
        <v>132</v>
      </c>
      <c r="F79" t="s">
        <v>132</v>
      </c>
      <c r="G79" t="s">
        <v>132</v>
      </c>
      <c r="H79" t="s">
        <v>132</v>
      </c>
      <c r="J79" s="55"/>
      <c r="K79" s="55"/>
      <c r="L79" s="55"/>
      <c r="M79" s="55"/>
      <c r="N79" s="55"/>
    </row>
    <row r="80" spans="1:14" x14ac:dyDescent="0.25">
      <c r="A80" t="s">
        <v>247</v>
      </c>
      <c r="B80" t="s">
        <v>108</v>
      </c>
      <c r="C80" t="s">
        <v>14</v>
      </c>
      <c r="D80">
        <v>36</v>
      </c>
      <c r="E80">
        <v>33</v>
      </c>
      <c r="F80">
        <v>37</v>
      </c>
      <c r="G80">
        <v>35</v>
      </c>
      <c r="H80">
        <v>141</v>
      </c>
      <c r="J80" s="55"/>
      <c r="K80" s="55"/>
      <c r="L80" s="55"/>
      <c r="M80" s="55"/>
      <c r="N80" s="55"/>
    </row>
    <row r="81" spans="1:14" x14ac:dyDescent="0.25">
      <c r="A81" t="s">
        <v>248</v>
      </c>
      <c r="B81" t="s">
        <v>108</v>
      </c>
      <c r="C81" t="s">
        <v>15</v>
      </c>
      <c r="D81">
        <v>9</v>
      </c>
      <c r="E81">
        <v>5</v>
      </c>
      <c r="F81" t="s">
        <v>132</v>
      </c>
      <c r="G81" t="s">
        <v>132</v>
      </c>
      <c r="H81">
        <v>16</v>
      </c>
      <c r="J81" s="55"/>
      <c r="K81" s="55"/>
      <c r="L81" s="55"/>
      <c r="M81" s="55"/>
      <c r="N81" s="55"/>
    </row>
    <row r="82" spans="1:14" x14ac:dyDescent="0.25">
      <c r="A82" t="s">
        <v>249</v>
      </c>
      <c r="B82" t="s">
        <v>108</v>
      </c>
      <c r="C82" t="s">
        <v>16</v>
      </c>
      <c r="D82">
        <v>3</v>
      </c>
      <c r="E82" t="s">
        <v>132</v>
      </c>
      <c r="F82" t="s">
        <v>132</v>
      </c>
      <c r="G82" t="s">
        <v>132</v>
      </c>
      <c r="H82">
        <v>6</v>
      </c>
      <c r="J82" s="55"/>
      <c r="K82" s="55"/>
      <c r="L82" s="55"/>
      <c r="M82" s="55"/>
      <c r="N82" s="55"/>
    </row>
    <row r="83" spans="1:14" x14ac:dyDescent="0.25">
      <c r="A83" t="s">
        <v>250</v>
      </c>
      <c r="B83" t="s">
        <v>102</v>
      </c>
      <c r="C83" t="s">
        <v>1</v>
      </c>
      <c r="D83">
        <v>46</v>
      </c>
      <c r="E83">
        <v>38</v>
      </c>
      <c r="F83">
        <v>45</v>
      </c>
      <c r="G83">
        <v>28</v>
      </c>
      <c r="H83">
        <v>157</v>
      </c>
      <c r="J83" s="55"/>
      <c r="K83" s="55"/>
      <c r="L83" s="55"/>
      <c r="M83" s="55"/>
      <c r="N83" s="55"/>
    </row>
    <row r="84" spans="1:14" x14ac:dyDescent="0.25">
      <c r="A84" t="s">
        <v>251</v>
      </c>
      <c r="B84" t="s">
        <v>102</v>
      </c>
      <c r="C84" t="s">
        <v>2</v>
      </c>
      <c r="D84">
        <v>44</v>
      </c>
      <c r="E84">
        <v>44</v>
      </c>
      <c r="F84">
        <v>36</v>
      </c>
      <c r="G84">
        <v>21</v>
      </c>
      <c r="H84">
        <v>145</v>
      </c>
      <c r="J84" s="55"/>
      <c r="K84" s="55"/>
      <c r="L84" s="55"/>
      <c r="M84" s="55"/>
      <c r="N84" s="55"/>
    </row>
    <row r="85" spans="1:14" x14ac:dyDescent="0.25">
      <c r="A85" t="s">
        <v>252</v>
      </c>
      <c r="B85" t="s">
        <v>102</v>
      </c>
      <c r="C85" t="s">
        <v>3</v>
      </c>
      <c r="D85">
        <v>95</v>
      </c>
      <c r="E85">
        <v>113</v>
      </c>
      <c r="F85">
        <v>92</v>
      </c>
      <c r="G85">
        <v>77</v>
      </c>
      <c r="H85">
        <v>377</v>
      </c>
      <c r="J85" s="55"/>
      <c r="K85" s="55"/>
      <c r="L85" s="55"/>
      <c r="M85" s="55"/>
      <c r="N85" s="55"/>
    </row>
    <row r="86" spans="1:14" x14ac:dyDescent="0.25">
      <c r="A86" t="s">
        <v>253</v>
      </c>
      <c r="B86" t="s">
        <v>102</v>
      </c>
      <c r="C86" t="s">
        <v>4</v>
      </c>
      <c r="D86">
        <v>22</v>
      </c>
      <c r="E86">
        <v>18</v>
      </c>
      <c r="F86">
        <v>14</v>
      </c>
      <c r="G86">
        <v>12</v>
      </c>
      <c r="H86">
        <v>66</v>
      </c>
      <c r="J86" s="55"/>
      <c r="K86" s="55"/>
      <c r="L86" s="55"/>
      <c r="M86" s="55"/>
      <c r="N86" s="55"/>
    </row>
    <row r="87" spans="1:14" x14ac:dyDescent="0.25">
      <c r="A87" t="s">
        <v>254</v>
      </c>
      <c r="B87" t="s">
        <v>102</v>
      </c>
      <c r="C87" t="s">
        <v>5</v>
      </c>
      <c r="D87">
        <v>59</v>
      </c>
      <c r="E87">
        <v>56</v>
      </c>
      <c r="F87">
        <v>45</v>
      </c>
      <c r="G87">
        <v>33</v>
      </c>
      <c r="H87">
        <v>193</v>
      </c>
      <c r="J87" s="55"/>
      <c r="K87" s="55"/>
      <c r="L87" s="55"/>
      <c r="M87" s="55"/>
      <c r="N87" s="55"/>
    </row>
    <row r="88" spans="1:14" x14ac:dyDescent="0.25">
      <c r="A88" t="s">
        <v>255</v>
      </c>
      <c r="B88" t="s">
        <v>102</v>
      </c>
      <c r="C88" t="s">
        <v>6</v>
      </c>
      <c r="D88">
        <v>61</v>
      </c>
      <c r="E88">
        <v>75</v>
      </c>
      <c r="F88">
        <v>52</v>
      </c>
      <c r="G88">
        <v>60</v>
      </c>
      <c r="H88">
        <v>248</v>
      </c>
      <c r="J88" s="55"/>
      <c r="K88" s="55"/>
      <c r="L88" s="55"/>
      <c r="M88" s="55"/>
      <c r="N88" s="55"/>
    </row>
    <row r="89" spans="1:14" x14ac:dyDescent="0.25">
      <c r="A89" t="s">
        <v>256</v>
      </c>
      <c r="B89" t="s">
        <v>102</v>
      </c>
      <c r="C89" t="s">
        <v>7</v>
      </c>
      <c r="D89">
        <v>42</v>
      </c>
      <c r="E89">
        <v>55</v>
      </c>
      <c r="F89">
        <v>46</v>
      </c>
      <c r="G89">
        <v>27</v>
      </c>
      <c r="H89">
        <v>170</v>
      </c>
      <c r="J89" s="55"/>
      <c r="K89" s="55"/>
      <c r="L89" s="55"/>
      <c r="M89" s="55"/>
      <c r="N89" s="55"/>
    </row>
    <row r="90" spans="1:14" x14ac:dyDescent="0.25">
      <c r="A90" t="s">
        <v>257</v>
      </c>
      <c r="B90" t="s">
        <v>102</v>
      </c>
      <c r="C90" t="s">
        <v>8</v>
      </c>
      <c r="D90">
        <v>23</v>
      </c>
      <c r="E90">
        <v>20</v>
      </c>
      <c r="F90">
        <v>10</v>
      </c>
      <c r="G90">
        <v>8</v>
      </c>
      <c r="H90">
        <v>61</v>
      </c>
      <c r="J90" s="55"/>
      <c r="K90" s="55"/>
      <c r="L90" s="55"/>
      <c r="M90" s="55"/>
      <c r="N90" s="55"/>
    </row>
    <row r="91" spans="1:14" x14ac:dyDescent="0.25">
      <c r="A91" t="s">
        <v>258</v>
      </c>
      <c r="B91" t="s">
        <v>102</v>
      </c>
      <c r="C91" t="s">
        <v>9</v>
      </c>
      <c r="D91">
        <v>5</v>
      </c>
      <c r="E91">
        <v>6</v>
      </c>
      <c r="F91" t="s">
        <v>132</v>
      </c>
      <c r="G91">
        <v>3</v>
      </c>
      <c r="H91">
        <v>15</v>
      </c>
      <c r="J91" s="55"/>
      <c r="K91" s="55"/>
      <c r="L91" s="55"/>
      <c r="M91" s="55"/>
      <c r="N91" s="55"/>
    </row>
    <row r="92" spans="1:14" x14ac:dyDescent="0.25">
      <c r="A92" t="s">
        <v>259</v>
      </c>
      <c r="B92" t="s">
        <v>102</v>
      </c>
      <c r="C92" t="s">
        <v>10</v>
      </c>
      <c r="D92">
        <v>31</v>
      </c>
      <c r="E92">
        <v>17</v>
      </c>
      <c r="F92">
        <v>21</v>
      </c>
      <c r="G92">
        <v>11</v>
      </c>
      <c r="H92">
        <v>80</v>
      </c>
      <c r="J92" s="55"/>
      <c r="K92" s="55"/>
      <c r="L92" s="55"/>
      <c r="M92" s="55"/>
      <c r="N92" s="55"/>
    </row>
    <row r="93" spans="1:14" x14ac:dyDescent="0.25">
      <c r="A93" t="s">
        <v>260</v>
      </c>
      <c r="B93" t="s">
        <v>102</v>
      </c>
      <c r="C93" t="s">
        <v>11</v>
      </c>
      <c r="D93">
        <v>60</v>
      </c>
      <c r="E93">
        <v>59</v>
      </c>
      <c r="F93">
        <v>61</v>
      </c>
      <c r="G93">
        <v>36</v>
      </c>
      <c r="H93">
        <v>216</v>
      </c>
      <c r="J93" s="55"/>
      <c r="K93" s="55"/>
      <c r="L93" s="55"/>
      <c r="M93" s="55"/>
      <c r="N93" s="55"/>
    </row>
    <row r="94" spans="1:14" x14ac:dyDescent="0.25">
      <c r="A94" t="s">
        <v>261</v>
      </c>
      <c r="B94" t="s">
        <v>102</v>
      </c>
      <c r="C94" t="s">
        <v>12</v>
      </c>
      <c r="D94">
        <v>83</v>
      </c>
      <c r="E94">
        <v>54</v>
      </c>
      <c r="F94">
        <v>41</v>
      </c>
      <c r="G94">
        <v>39</v>
      </c>
      <c r="H94">
        <v>217</v>
      </c>
      <c r="J94" s="55"/>
      <c r="K94" s="55"/>
      <c r="L94" s="55"/>
      <c r="M94" s="55"/>
      <c r="N94" s="55"/>
    </row>
    <row r="95" spans="1:14" x14ac:dyDescent="0.25">
      <c r="A95" t="s">
        <v>262</v>
      </c>
      <c r="B95" t="s">
        <v>102</v>
      </c>
      <c r="C95" t="s">
        <v>13</v>
      </c>
      <c r="D95">
        <v>3</v>
      </c>
      <c r="E95" t="s">
        <v>132</v>
      </c>
      <c r="F95" t="s">
        <v>132</v>
      </c>
      <c r="G95" t="s">
        <v>132</v>
      </c>
      <c r="H95">
        <v>6</v>
      </c>
      <c r="J95" s="55"/>
      <c r="K95" s="55"/>
      <c r="L95" s="55"/>
      <c r="M95" s="55"/>
      <c r="N95" s="55"/>
    </row>
    <row r="96" spans="1:14" x14ac:dyDescent="0.25">
      <c r="A96" t="s">
        <v>263</v>
      </c>
      <c r="B96" t="s">
        <v>102</v>
      </c>
      <c r="C96" t="s">
        <v>14</v>
      </c>
      <c r="D96">
        <v>61</v>
      </c>
      <c r="E96">
        <v>64</v>
      </c>
      <c r="F96">
        <v>76</v>
      </c>
      <c r="G96">
        <v>52</v>
      </c>
      <c r="H96">
        <v>253</v>
      </c>
      <c r="J96" s="55"/>
      <c r="K96" s="55"/>
      <c r="L96" s="55"/>
      <c r="M96" s="55"/>
      <c r="N96" s="55"/>
    </row>
    <row r="97" spans="1:14" x14ac:dyDescent="0.25">
      <c r="A97" t="s">
        <v>264</v>
      </c>
      <c r="B97" t="s">
        <v>102</v>
      </c>
      <c r="C97" t="s">
        <v>15</v>
      </c>
      <c r="D97">
        <v>14</v>
      </c>
      <c r="E97">
        <v>7</v>
      </c>
      <c r="F97">
        <v>3</v>
      </c>
      <c r="G97" t="s">
        <v>132</v>
      </c>
      <c r="H97">
        <v>24</v>
      </c>
      <c r="J97" s="55"/>
      <c r="K97" s="55"/>
      <c r="L97" s="55"/>
      <c r="M97" s="55"/>
      <c r="N97" s="55"/>
    </row>
    <row r="98" spans="1:14" x14ac:dyDescent="0.25">
      <c r="A98" t="s">
        <v>265</v>
      </c>
      <c r="B98" t="s">
        <v>102</v>
      </c>
      <c r="C98" t="s">
        <v>16</v>
      </c>
      <c r="D98">
        <v>4</v>
      </c>
      <c r="E98" t="s">
        <v>132</v>
      </c>
      <c r="F98">
        <v>5</v>
      </c>
      <c r="G98" t="s">
        <v>132</v>
      </c>
      <c r="H98">
        <v>10</v>
      </c>
      <c r="J98" s="55"/>
      <c r="K98" s="55"/>
      <c r="L98" s="55"/>
      <c r="M98" s="55"/>
      <c r="N98" s="55"/>
    </row>
    <row r="99" spans="1:14" x14ac:dyDescent="0.25">
      <c r="A99" t="s">
        <v>266</v>
      </c>
      <c r="B99" t="s">
        <v>107</v>
      </c>
      <c r="C99" t="s">
        <v>1</v>
      </c>
      <c r="D99">
        <v>55</v>
      </c>
      <c r="E99">
        <v>41</v>
      </c>
      <c r="F99">
        <v>53</v>
      </c>
      <c r="G99">
        <v>35</v>
      </c>
      <c r="H99">
        <v>184</v>
      </c>
      <c r="J99" s="55"/>
      <c r="K99" s="55"/>
      <c r="L99" s="55"/>
      <c r="M99" s="55"/>
      <c r="N99" s="55"/>
    </row>
    <row r="100" spans="1:14" x14ac:dyDescent="0.25">
      <c r="A100" t="s">
        <v>267</v>
      </c>
      <c r="B100" t="s">
        <v>107</v>
      </c>
      <c r="C100" t="s">
        <v>2</v>
      </c>
      <c r="D100">
        <v>49</v>
      </c>
      <c r="E100">
        <v>49</v>
      </c>
      <c r="F100">
        <v>43</v>
      </c>
      <c r="G100">
        <v>26</v>
      </c>
      <c r="H100">
        <v>167</v>
      </c>
      <c r="J100" s="55"/>
      <c r="K100" s="55"/>
      <c r="L100" s="55"/>
      <c r="M100" s="55"/>
      <c r="N100" s="55"/>
    </row>
    <row r="101" spans="1:14" x14ac:dyDescent="0.25">
      <c r="A101" t="s">
        <v>268</v>
      </c>
      <c r="B101" t="s">
        <v>107</v>
      </c>
      <c r="C101" t="s">
        <v>3</v>
      </c>
      <c r="D101">
        <v>155</v>
      </c>
      <c r="E101">
        <v>167</v>
      </c>
      <c r="F101">
        <v>125</v>
      </c>
      <c r="G101">
        <v>96</v>
      </c>
      <c r="H101">
        <v>543</v>
      </c>
      <c r="J101" s="55"/>
      <c r="K101" s="55"/>
      <c r="L101" s="55"/>
      <c r="M101" s="55"/>
      <c r="N101" s="55"/>
    </row>
    <row r="102" spans="1:14" x14ac:dyDescent="0.25">
      <c r="A102" t="s">
        <v>269</v>
      </c>
      <c r="B102" t="s">
        <v>107</v>
      </c>
      <c r="C102" t="s">
        <v>4</v>
      </c>
      <c r="D102">
        <v>18</v>
      </c>
      <c r="E102">
        <v>22</v>
      </c>
      <c r="F102">
        <v>23</v>
      </c>
      <c r="G102">
        <v>15</v>
      </c>
      <c r="H102">
        <v>78</v>
      </c>
      <c r="J102" s="55"/>
      <c r="K102" s="55"/>
      <c r="L102" s="55"/>
      <c r="M102" s="55"/>
      <c r="N102" s="55"/>
    </row>
    <row r="103" spans="1:14" x14ac:dyDescent="0.25">
      <c r="A103" t="s">
        <v>270</v>
      </c>
      <c r="B103" t="s">
        <v>107</v>
      </c>
      <c r="C103" t="s">
        <v>5</v>
      </c>
      <c r="D103">
        <v>69</v>
      </c>
      <c r="E103">
        <v>83</v>
      </c>
      <c r="F103">
        <v>58</v>
      </c>
      <c r="G103">
        <v>45</v>
      </c>
      <c r="H103">
        <v>255</v>
      </c>
      <c r="J103" s="55"/>
      <c r="K103" s="55"/>
      <c r="L103" s="55"/>
      <c r="M103" s="55"/>
      <c r="N103" s="55"/>
    </row>
    <row r="104" spans="1:14" x14ac:dyDescent="0.25">
      <c r="A104" t="s">
        <v>271</v>
      </c>
      <c r="B104" t="s">
        <v>107</v>
      </c>
      <c r="C104" t="s">
        <v>6</v>
      </c>
      <c r="D104">
        <v>55</v>
      </c>
      <c r="E104">
        <v>53</v>
      </c>
      <c r="F104">
        <v>63</v>
      </c>
      <c r="G104">
        <v>33</v>
      </c>
      <c r="H104">
        <v>204</v>
      </c>
      <c r="J104" s="55"/>
      <c r="K104" s="55"/>
      <c r="L104" s="55"/>
      <c r="M104" s="55"/>
      <c r="N104" s="55"/>
    </row>
    <row r="105" spans="1:14" x14ac:dyDescent="0.25">
      <c r="A105" t="s">
        <v>272</v>
      </c>
      <c r="B105" t="s">
        <v>107</v>
      </c>
      <c r="C105" t="s">
        <v>7</v>
      </c>
      <c r="D105">
        <v>66</v>
      </c>
      <c r="E105">
        <v>67</v>
      </c>
      <c r="F105">
        <v>48</v>
      </c>
      <c r="G105">
        <v>25</v>
      </c>
      <c r="H105">
        <v>206</v>
      </c>
      <c r="J105" s="55"/>
      <c r="K105" s="55"/>
      <c r="L105" s="55"/>
      <c r="M105" s="55"/>
      <c r="N105" s="55"/>
    </row>
    <row r="106" spans="1:14" x14ac:dyDescent="0.25">
      <c r="A106" t="s">
        <v>273</v>
      </c>
      <c r="B106" t="s">
        <v>107</v>
      </c>
      <c r="C106" t="s">
        <v>8</v>
      </c>
      <c r="D106">
        <v>23</v>
      </c>
      <c r="E106">
        <v>22</v>
      </c>
      <c r="F106">
        <v>19</v>
      </c>
      <c r="G106">
        <v>14</v>
      </c>
      <c r="H106">
        <v>78</v>
      </c>
      <c r="J106" s="55"/>
      <c r="K106" s="55"/>
      <c r="L106" s="55"/>
      <c r="M106" s="55"/>
      <c r="N106" s="55"/>
    </row>
    <row r="107" spans="1:14" x14ac:dyDescent="0.25">
      <c r="A107" t="s">
        <v>274</v>
      </c>
      <c r="B107" t="s">
        <v>107</v>
      </c>
      <c r="C107" t="s">
        <v>9</v>
      </c>
      <c r="D107">
        <v>13</v>
      </c>
      <c r="E107">
        <v>7</v>
      </c>
      <c r="F107">
        <v>8</v>
      </c>
      <c r="G107">
        <v>5</v>
      </c>
      <c r="H107">
        <v>33</v>
      </c>
      <c r="J107" s="55"/>
      <c r="K107" s="55"/>
      <c r="L107" s="55"/>
      <c r="M107" s="55"/>
      <c r="N107" s="55"/>
    </row>
    <row r="108" spans="1:14" x14ac:dyDescent="0.25">
      <c r="A108" t="s">
        <v>275</v>
      </c>
      <c r="B108" t="s">
        <v>107</v>
      </c>
      <c r="C108" t="s">
        <v>10</v>
      </c>
      <c r="D108">
        <v>24</v>
      </c>
      <c r="E108">
        <v>22</v>
      </c>
      <c r="F108">
        <v>26</v>
      </c>
      <c r="G108">
        <v>16</v>
      </c>
      <c r="H108">
        <v>88</v>
      </c>
      <c r="J108" s="55"/>
      <c r="K108" s="55"/>
      <c r="L108" s="55"/>
      <c r="M108" s="55"/>
      <c r="N108" s="55"/>
    </row>
    <row r="109" spans="1:14" x14ac:dyDescent="0.25">
      <c r="A109" t="s">
        <v>276</v>
      </c>
      <c r="B109" t="s">
        <v>107</v>
      </c>
      <c r="C109" t="s">
        <v>11</v>
      </c>
      <c r="D109">
        <v>83</v>
      </c>
      <c r="E109">
        <v>74</v>
      </c>
      <c r="F109">
        <v>65</v>
      </c>
      <c r="G109">
        <v>43</v>
      </c>
      <c r="H109">
        <v>265</v>
      </c>
      <c r="J109" s="55"/>
      <c r="K109" s="55"/>
      <c r="L109" s="55"/>
      <c r="M109" s="55"/>
      <c r="N109" s="55"/>
    </row>
    <row r="110" spans="1:14" x14ac:dyDescent="0.25">
      <c r="A110" t="s">
        <v>277</v>
      </c>
      <c r="B110" t="s">
        <v>107</v>
      </c>
      <c r="C110" t="s">
        <v>12</v>
      </c>
      <c r="D110">
        <v>98</v>
      </c>
      <c r="E110">
        <v>88</v>
      </c>
      <c r="F110">
        <v>72</v>
      </c>
      <c r="G110">
        <v>55</v>
      </c>
      <c r="H110">
        <v>313</v>
      </c>
      <c r="J110" s="55"/>
      <c r="K110" s="55"/>
      <c r="L110" s="55"/>
      <c r="M110" s="55"/>
      <c r="N110" s="55"/>
    </row>
    <row r="111" spans="1:14" x14ac:dyDescent="0.25">
      <c r="A111" t="s">
        <v>278</v>
      </c>
      <c r="B111" t="s">
        <v>107</v>
      </c>
      <c r="C111" t="s">
        <v>13</v>
      </c>
      <c r="D111">
        <v>11</v>
      </c>
      <c r="E111" t="s">
        <v>132</v>
      </c>
      <c r="F111">
        <v>4</v>
      </c>
      <c r="G111" t="s">
        <v>132</v>
      </c>
      <c r="H111">
        <v>18</v>
      </c>
      <c r="J111" s="55"/>
      <c r="K111" s="55"/>
      <c r="L111" s="55"/>
      <c r="M111" s="55"/>
      <c r="N111" s="55"/>
    </row>
    <row r="112" spans="1:14" x14ac:dyDescent="0.25">
      <c r="A112" t="s">
        <v>279</v>
      </c>
      <c r="B112" t="s">
        <v>107</v>
      </c>
      <c r="C112" t="s">
        <v>14</v>
      </c>
      <c r="D112">
        <v>83</v>
      </c>
      <c r="E112">
        <v>72</v>
      </c>
      <c r="F112">
        <v>84</v>
      </c>
      <c r="G112">
        <v>57</v>
      </c>
      <c r="H112">
        <v>296</v>
      </c>
      <c r="J112" s="55"/>
      <c r="K112" s="55"/>
      <c r="L112" s="55"/>
      <c r="M112" s="55"/>
      <c r="N112" s="55"/>
    </row>
    <row r="113" spans="1:14" x14ac:dyDescent="0.25">
      <c r="A113" t="s">
        <v>280</v>
      </c>
      <c r="B113" t="s">
        <v>107</v>
      </c>
      <c r="C113" t="s">
        <v>15</v>
      </c>
      <c r="D113">
        <v>17</v>
      </c>
      <c r="E113">
        <v>9</v>
      </c>
      <c r="F113">
        <v>6</v>
      </c>
      <c r="G113">
        <v>3</v>
      </c>
      <c r="H113">
        <v>35</v>
      </c>
      <c r="J113" s="55"/>
      <c r="K113" s="55"/>
      <c r="L113" s="55"/>
      <c r="M113" s="55"/>
      <c r="N113" s="55"/>
    </row>
    <row r="114" spans="1:14" x14ac:dyDescent="0.25">
      <c r="A114" t="s">
        <v>281</v>
      </c>
      <c r="B114" t="s">
        <v>107</v>
      </c>
      <c r="C114" t="s">
        <v>16</v>
      </c>
      <c r="D114" t="s">
        <v>132</v>
      </c>
      <c r="E114" t="s">
        <v>132</v>
      </c>
      <c r="F114" t="s">
        <v>132</v>
      </c>
      <c r="G114" t="s">
        <v>132</v>
      </c>
      <c r="H114">
        <v>4</v>
      </c>
      <c r="J114" s="55"/>
      <c r="K114" s="55"/>
      <c r="L114" s="55"/>
      <c r="M114" s="55"/>
      <c r="N114" s="55"/>
    </row>
    <row r="115" spans="1:14" x14ac:dyDescent="0.25">
      <c r="A115" t="s">
        <v>282</v>
      </c>
      <c r="B115" t="s">
        <v>104</v>
      </c>
      <c r="C115" t="s">
        <v>1</v>
      </c>
      <c r="D115">
        <v>109</v>
      </c>
      <c r="E115">
        <v>129</v>
      </c>
      <c r="F115">
        <v>93</v>
      </c>
      <c r="G115">
        <v>78</v>
      </c>
      <c r="H115">
        <v>409</v>
      </c>
      <c r="J115" s="55"/>
      <c r="K115" s="55"/>
      <c r="L115" s="55"/>
      <c r="M115" s="55"/>
      <c r="N115" s="55"/>
    </row>
    <row r="116" spans="1:14" x14ac:dyDescent="0.25">
      <c r="A116" t="s">
        <v>283</v>
      </c>
      <c r="B116" t="s">
        <v>104</v>
      </c>
      <c r="C116" t="s">
        <v>2</v>
      </c>
      <c r="D116">
        <v>115</v>
      </c>
      <c r="E116">
        <v>98</v>
      </c>
      <c r="F116">
        <v>72</v>
      </c>
      <c r="G116">
        <v>48</v>
      </c>
      <c r="H116">
        <v>333</v>
      </c>
      <c r="J116" s="55"/>
      <c r="K116" s="55"/>
      <c r="L116" s="55"/>
      <c r="M116" s="55"/>
      <c r="N116" s="55"/>
    </row>
    <row r="117" spans="1:14" x14ac:dyDescent="0.25">
      <c r="A117" t="s">
        <v>284</v>
      </c>
      <c r="B117" t="s">
        <v>104</v>
      </c>
      <c r="C117" t="s">
        <v>3</v>
      </c>
      <c r="D117">
        <v>315</v>
      </c>
      <c r="E117">
        <v>410</v>
      </c>
      <c r="F117">
        <v>364</v>
      </c>
      <c r="G117">
        <v>260</v>
      </c>
      <c r="H117">
        <v>1349</v>
      </c>
      <c r="J117" s="55"/>
      <c r="K117" s="55"/>
      <c r="L117" s="55"/>
      <c r="M117" s="55"/>
      <c r="N117" s="55"/>
    </row>
    <row r="118" spans="1:14" x14ac:dyDescent="0.25">
      <c r="A118" t="s">
        <v>285</v>
      </c>
      <c r="B118" t="s">
        <v>104</v>
      </c>
      <c r="C118" t="s">
        <v>4</v>
      </c>
      <c r="D118">
        <v>62</v>
      </c>
      <c r="E118">
        <v>65</v>
      </c>
      <c r="F118">
        <v>69</v>
      </c>
      <c r="G118">
        <v>32</v>
      </c>
      <c r="H118">
        <v>228</v>
      </c>
      <c r="J118" s="55"/>
      <c r="K118" s="55"/>
      <c r="L118" s="55"/>
      <c r="M118" s="55"/>
      <c r="N118" s="55"/>
    </row>
    <row r="119" spans="1:14" x14ac:dyDescent="0.25">
      <c r="A119" t="s">
        <v>286</v>
      </c>
      <c r="B119" t="s">
        <v>104</v>
      </c>
      <c r="C119" t="s">
        <v>5</v>
      </c>
      <c r="D119">
        <v>144</v>
      </c>
      <c r="E119">
        <v>152</v>
      </c>
      <c r="F119">
        <v>145</v>
      </c>
      <c r="G119">
        <v>74</v>
      </c>
      <c r="H119">
        <v>515</v>
      </c>
      <c r="J119" s="55"/>
      <c r="K119" s="55"/>
      <c r="L119" s="55"/>
      <c r="M119" s="55"/>
      <c r="N119" s="55"/>
    </row>
    <row r="120" spans="1:14" x14ac:dyDescent="0.25">
      <c r="A120" t="s">
        <v>287</v>
      </c>
      <c r="B120" t="s">
        <v>104</v>
      </c>
      <c r="C120" t="s">
        <v>6</v>
      </c>
      <c r="D120">
        <v>134</v>
      </c>
      <c r="E120">
        <v>148</v>
      </c>
      <c r="F120">
        <v>147</v>
      </c>
      <c r="G120">
        <v>152</v>
      </c>
      <c r="H120">
        <v>581</v>
      </c>
      <c r="J120" s="55"/>
      <c r="K120" s="55"/>
      <c r="L120" s="55"/>
      <c r="M120" s="55"/>
      <c r="N120" s="55"/>
    </row>
    <row r="121" spans="1:14" x14ac:dyDescent="0.25">
      <c r="A121" t="s">
        <v>288</v>
      </c>
      <c r="B121" t="s">
        <v>104</v>
      </c>
      <c r="C121" t="s">
        <v>7</v>
      </c>
      <c r="D121">
        <v>106</v>
      </c>
      <c r="E121">
        <v>167</v>
      </c>
      <c r="F121">
        <v>159</v>
      </c>
      <c r="G121">
        <v>74</v>
      </c>
      <c r="H121">
        <v>506</v>
      </c>
      <c r="J121" s="55"/>
      <c r="K121" s="55"/>
      <c r="L121" s="55"/>
      <c r="M121" s="55"/>
      <c r="N121" s="55"/>
    </row>
    <row r="122" spans="1:14" x14ac:dyDescent="0.25">
      <c r="A122" t="s">
        <v>289</v>
      </c>
      <c r="B122" t="s">
        <v>104</v>
      </c>
      <c r="C122" t="s">
        <v>8</v>
      </c>
      <c r="D122">
        <v>63</v>
      </c>
      <c r="E122">
        <v>61</v>
      </c>
      <c r="F122">
        <v>48</v>
      </c>
      <c r="G122">
        <v>28</v>
      </c>
      <c r="H122">
        <v>200</v>
      </c>
      <c r="J122" s="55"/>
      <c r="K122" s="55"/>
      <c r="L122" s="55"/>
      <c r="M122" s="55"/>
      <c r="N122" s="55"/>
    </row>
    <row r="123" spans="1:14" x14ac:dyDescent="0.25">
      <c r="A123" t="s">
        <v>290</v>
      </c>
      <c r="B123" t="s">
        <v>104</v>
      </c>
      <c r="C123" t="s">
        <v>9</v>
      </c>
      <c r="D123">
        <v>31</v>
      </c>
      <c r="E123">
        <v>26</v>
      </c>
      <c r="F123">
        <v>19</v>
      </c>
      <c r="G123">
        <v>18</v>
      </c>
      <c r="H123">
        <v>94</v>
      </c>
      <c r="J123" s="55"/>
      <c r="K123" s="55"/>
      <c r="L123" s="55"/>
      <c r="M123" s="55"/>
      <c r="N123" s="55"/>
    </row>
    <row r="124" spans="1:14" x14ac:dyDescent="0.25">
      <c r="A124" t="s">
        <v>291</v>
      </c>
      <c r="B124" t="s">
        <v>104</v>
      </c>
      <c r="C124" t="s">
        <v>10</v>
      </c>
      <c r="D124">
        <v>48</v>
      </c>
      <c r="E124">
        <v>74</v>
      </c>
      <c r="F124">
        <v>69</v>
      </c>
      <c r="G124">
        <v>65</v>
      </c>
      <c r="H124">
        <v>256</v>
      </c>
      <c r="J124" s="55"/>
      <c r="K124" s="55"/>
      <c r="L124" s="55"/>
      <c r="M124" s="55"/>
      <c r="N124" s="55"/>
    </row>
    <row r="125" spans="1:14" x14ac:dyDescent="0.25">
      <c r="A125" t="s">
        <v>292</v>
      </c>
      <c r="B125" t="s">
        <v>104</v>
      </c>
      <c r="C125" t="s">
        <v>11</v>
      </c>
      <c r="D125">
        <v>173</v>
      </c>
      <c r="E125">
        <v>175</v>
      </c>
      <c r="F125">
        <v>153</v>
      </c>
      <c r="G125">
        <v>138</v>
      </c>
      <c r="H125">
        <v>639</v>
      </c>
      <c r="J125" s="55"/>
      <c r="K125" s="55"/>
      <c r="L125" s="55"/>
      <c r="M125" s="55"/>
      <c r="N125" s="55"/>
    </row>
    <row r="126" spans="1:14" x14ac:dyDescent="0.25">
      <c r="A126" t="s">
        <v>293</v>
      </c>
      <c r="B126" t="s">
        <v>104</v>
      </c>
      <c r="C126" t="s">
        <v>12</v>
      </c>
      <c r="D126">
        <v>149</v>
      </c>
      <c r="E126">
        <v>169</v>
      </c>
      <c r="F126">
        <v>146</v>
      </c>
      <c r="G126">
        <v>103</v>
      </c>
      <c r="H126">
        <v>567</v>
      </c>
      <c r="J126" s="55"/>
      <c r="K126" s="55"/>
      <c r="L126" s="55"/>
      <c r="M126" s="55"/>
      <c r="N126" s="55"/>
    </row>
    <row r="127" spans="1:14" x14ac:dyDescent="0.25">
      <c r="A127" t="s">
        <v>294</v>
      </c>
      <c r="B127" t="s">
        <v>104</v>
      </c>
      <c r="C127" t="s">
        <v>13</v>
      </c>
      <c r="D127">
        <v>11</v>
      </c>
      <c r="E127">
        <v>14</v>
      </c>
      <c r="F127">
        <v>8</v>
      </c>
      <c r="G127">
        <v>4</v>
      </c>
      <c r="H127">
        <v>37</v>
      </c>
      <c r="J127" s="55"/>
      <c r="K127" s="55"/>
      <c r="L127" s="55"/>
      <c r="M127" s="55"/>
      <c r="N127" s="55"/>
    </row>
    <row r="128" spans="1:14" x14ac:dyDescent="0.25">
      <c r="A128" t="s">
        <v>295</v>
      </c>
      <c r="B128" t="s">
        <v>104</v>
      </c>
      <c r="C128" t="s">
        <v>14</v>
      </c>
      <c r="D128">
        <v>152</v>
      </c>
      <c r="E128">
        <v>231</v>
      </c>
      <c r="F128">
        <v>235</v>
      </c>
      <c r="G128">
        <v>162</v>
      </c>
      <c r="H128">
        <v>780</v>
      </c>
      <c r="J128" s="55"/>
      <c r="K128" s="55"/>
      <c r="L128" s="55"/>
      <c r="M128" s="55"/>
      <c r="N128" s="55"/>
    </row>
    <row r="129" spans="1:14" x14ac:dyDescent="0.25">
      <c r="A129" t="s">
        <v>296</v>
      </c>
      <c r="B129" t="s">
        <v>104</v>
      </c>
      <c r="C129" t="s">
        <v>15</v>
      </c>
      <c r="D129">
        <v>40</v>
      </c>
      <c r="E129">
        <v>27</v>
      </c>
      <c r="F129">
        <v>23</v>
      </c>
      <c r="G129">
        <v>11</v>
      </c>
      <c r="H129">
        <v>101</v>
      </c>
      <c r="J129" s="55"/>
      <c r="K129" s="55"/>
      <c r="L129" s="55"/>
      <c r="M129" s="55"/>
      <c r="N129" s="55"/>
    </row>
    <row r="130" spans="1:14" x14ac:dyDescent="0.25">
      <c r="A130" t="s">
        <v>297</v>
      </c>
      <c r="B130" t="s">
        <v>104</v>
      </c>
      <c r="C130" t="s">
        <v>16</v>
      </c>
      <c r="D130">
        <v>4</v>
      </c>
      <c r="E130">
        <v>9</v>
      </c>
      <c r="F130">
        <v>3</v>
      </c>
      <c r="G130">
        <v>5</v>
      </c>
      <c r="H130">
        <v>21</v>
      </c>
      <c r="J130" s="55"/>
      <c r="K130" s="55"/>
      <c r="L130" s="55"/>
      <c r="M130" s="55"/>
      <c r="N130" s="55"/>
    </row>
    <row r="131" spans="1:14" x14ac:dyDescent="0.25">
      <c r="A131" t="s">
        <v>298</v>
      </c>
      <c r="B131" t="s">
        <v>99</v>
      </c>
      <c r="C131" t="s">
        <v>1</v>
      </c>
      <c r="D131">
        <v>54</v>
      </c>
      <c r="E131">
        <v>50</v>
      </c>
      <c r="F131">
        <v>34</v>
      </c>
      <c r="G131">
        <v>28</v>
      </c>
      <c r="H131">
        <v>166</v>
      </c>
      <c r="J131" s="55"/>
      <c r="K131" s="55"/>
      <c r="L131" s="55"/>
      <c r="M131" s="55"/>
      <c r="N131" s="55"/>
    </row>
    <row r="132" spans="1:14" x14ac:dyDescent="0.25">
      <c r="A132" t="s">
        <v>299</v>
      </c>
      <c r="B132" t="s">
        <v>99</v>
      </c>
      <c r="C132" t="s">
        <v>2</v>
      </c>
      <c r="D132">
        <v>57</v>
      </c>
      <c r="E132">
        <v>40</v>
      </c>
      <c r="F132">
        <v>35</v>
      </c>
      <c r="G132">
        <v>17</v>
      </c>
      <c r="H132">
        <v>149</v>
      </c>
      <c r="J132" s="55"/>
      <c r="K132" s="55"/>
      <c r="L132" s="55"/>
      <c r="M132" s="55"/>
      <c r="N132" s="55"/>
    </row>
    <row r="133" spans="1:14" x14ac:dyDescent="0.25">
      <c r="A133" t="s">
        <v>300</v>
      </c>
      <c r="B133" t="s">
        <v>99</v>
      </c>
      <c r="C133" t="s">
        <v>3</v>
      </c>
      <c r="D133">
        <v>117</v>
      </c>
      <c r="E133">
        <v>126</v>
      </c>
      <c r="F133">
        <v>87</v>
      </c>
      <c r="G133">
        <v>74</v>
      </c>
      <c r="H133">
        <v>404</v>
      </c>
      <c r="J133" s="55"/>
      <c r="K133" s="55"/>
      <c r="L133" s="55"/>
      <c r="M133" s="55"/>
      <c r="N133" s="55"/>
    </row>
    <row r="134" spans="1:14" x14ac:dyDescent="0.25">
      <c r="A134" t="s">
        <v>301</v>
      </c>
      <c r="B134" t="s">
        <v>99</v>
      </c>
      <c r="C134" t="s">
        <v>4</v>
      </c>
      <c r="D134">
        <v>25</v>
      </c>
      <c r="E134">
        <v>17</v>
      </c>
      <c r="F134">
        <v>13</v>
      </c>
      <c r="G134">
        <v>15</v>
      </c>
      <c r="H134">
        <v>70</v>
      </c>
      <c r="J134" s="55"/>
      <c r="K134" s="55"/>
      <c r="L134" s="55"/>
      <c r="M134" s="55"/>
      <c r="N134" s="55"/>
    </row>
    <row r="135" spans="1:14" x14ac:dyDescent="0.25">
      <c r="A135" t="s">
        <v>302</v>
      </c>
      <c r="B135" t="s">
        <v>99</v>
      </c>
      <c r="C135" t="s">
        <v>5</v>
      </c>
      <c r="D135">
        <v>52</v>
      </c>
      <c r="E135">
        <v>54</v>
      </c>
      <c r="F135">
        <v>61</v>
      </c>
      <c r="G135">
        <v>28</v>
      </c>
      <c r="H135">
        <v>195</v>
      </c>
      <c r="J135" s="55"/>
      <c r="K135" s="55"/>
      <c r="L135" s="55"/>
      <c r="M135" s="55"/>
      <c r="N135" s="55"/>
    </row>
    <row r="136" spans="1:14" x14ac:dyDescent="0.25">
      <c r="A136" t="s">
        <v>303</v>
      </c>
      <c r="B136" t="s">
        <v>99</v>
      </c>
      <c r="C136" t="s">
        <v>6</v>
      </c>
      <c r="D136">
        <v>55</v>
      </c>
      <c r="E136">
        <v>44</v>
      </c>
      <c r="F136">
        <v>44</v>
      </c>
      <c r="G136">
        <v>27</v>
      </c>
      <c r="H136">
        <v>170</v>
      </c>
      <c r="J136" s="55"/>
      <c r="K136" s="55"/>
      <c r="L136" s="55"/>
      <c r="M136" s="55"/>
      <c r="N136" s="55"/>
    </row>
    <row r="137" spans="1:14" x14ac:dyDescent="0.25">
      <c r="A137" t="s">
        <v>304</v>
      </c>
      <c r="B137" t="s">
        <v>99</v>
      </c>
      <c r="C137" t="s">
        <v>7</v>
      </c>
      <c r="D137">
        <v>51</v>
      </c>
      <c r="E137">
        <v>81</v>
      </c>
      <c r="F137">
        <v>59</v>
      </c>
      <c r="G137">
        <v>27</v>
      </c>
      <c r="H137">
        <v>218</v>
      </c>
      <c r="J137" s="55"/>
      <c r="K137" s="55"/>
      <c r="L137" s="55"/>
      <c r="M137" s="55"/>
      <c r="N137" s="55"/>
    </row>
    <row r="138" spans="1:14" x14ac:dyDescent="0.25">
      <c r="A138" t="s">
        <v>305</v>
      </c>
      <c r="B138" t="s">
        <v>99</v>
      </c>
      <c r="C138" t="s">
        <v>8</v>
      </c>
      <c r="D138">
        <v>22</v>
      </c>
      <c r="E138">
        <v>32</v>
      </c>
      <c r="F138">
        <v>16</v>
      </c>
      <c r="G138">
        <v>9</v>
      </c>
      <c r="H138">
        <v>79</v>
      </c>
      <c r="J138" s="55"/>
      <c r="K138" s="55"/>
      <c r="L138" s="55"/>
      <c r="M138" s="55"/>
      <c r="N138" s="55"/>
    </row>
    <row r="139" spans="1:14" x14ac:dyDescent="0.25">
      <c r="A139" t="s">
        <v>306</v>
      </c>
      <c r="B139" t="s">
        <v>99</v>
      </c>
      <c r="C139" t="s">
        <v>9</v>
      </c>
      <c r="D139">
        <v>11</v>
      </c>
      <c r="E139" t="s">
        <v>132</v>
      </c>
      <c r="F139" t="s">
        <v>132</v>
      </c>
      <c r="G139">
        <v>5</v>
      </c>
      <c r="H139">
        <v>20</v>
      </c>
      <c r="J139" s="55"/>
      <c r="K139" s="55"/>
      <c r="L139" s="55"/>
      <c r="M139" s="55"/>
      <c r="N139" s="55"/>
    </row>
    <row r="140" spans="1:14" x14ac:dyDescent="0.25">
      <c r="A140" t="s">
        <v>307</v>
      </c>
      <c r="B140" t="s">
        <v>99</v>
      </c>
      <c r="C140" t="s">
        <v>10</v>
      </c>
      <c r="D140">
        <v>27</v>
      </c>
      <c r="E140">
        <v>25</v>
      </c>
      <c r="F140">
        <v>22</v>
      </c>
      <c r="G140">
        <v>23</v>
      </c>
      <c r="H140">
        <v>97</v>
      </c>
      <c r="J140" s="55"/>
      <c r="K140" s="55"/>
      <c r="L140" s="55"/>
      <c r="M140" s="55"/>
      <c r="N140" s="55"/>
    </row>
    <row r="141" spans="1:14" x14ac:dyDescent="0.25">
      <c r="A141" t="s">
        <v>308</v>
      </c>
      <c r="B141" t="s">
        <v>99</v>
      </c>
      <c r="C141" t="s">
        <v>11</v>
      </c>
      <c r="D141">
        <v>64</v>
      </c>
      <c r="E141">
        <v>73</v>
      </c>
      <c r="F141">
        <v>46</v>
      </c>
      <c r="G141">
        <v>50</v>
      </c>
      <c r="H141">
        <v>233</v>
      </c>
      <c r="J141" s="55"/>
      <c r="K141" s="55"/>
      <c r="L141" s="55"/>
      <c r="M141" s="55"/>
      <c r="N141" s="55"/>
    </row>
    <row r="142" spans="1:14" x14ac:dyDescent="0.25">
      <c r="A142" t="s">
        <v>309</v>
      </c>
      <c r="B142" t="s">
        <v>99</v>
      </c>
      <c r="C142" t="s">
        <v>12</v>
      </c>
      <c r="D142">
        <v>71</v>
      </c>
      <c r="E142">
        <v>59</v>
      </c>
      <c r="F142">
        <v>56</v>
      </c>
      <c r="G142">
        <v>37</v>
      </c>
      <c r="H142">
        <v>223</v>
      </c>
      <c r="J142" s="55"/>
      <c r="K142" s="55"/>
      <c r="L142" s="55"/>
      <c r="M142" s="55"/>
      <c r="N142" s="55"/>
    </row>
    <row r="143" spans="1:14" x14ac:dyDescent="0.25">
      <c r="A143" t="s">
        <v>310</v>
      </c>
      <c r="B143" t="s">
        <v>99</v>
      </c>
      <c r="C143" t="s">
        <v>13</v>
      </c>
      <c r="D143">
        <v>12</v>
      </c>
      <c r="E143">
        <v>5</v>
      </c>
      <c r="F143" t="s">
        <v>132</v>
      </c>
      <c r="G143" t="s">
        <v>132</v>
      </c>
      <c r="H143">
        <v>20</v>
      </c>
      <c r="J143" s="55"/>
      <c r="K143" s="55"/>
      <c r="L143" s="55"/>
      <c r="M143" s="55"/>
      <c r="N143" s="55"/>
    </row>
    <row r="144" spans="1:14" x14ac:dyDescent="0.25">
      <c r="A144" t="s">
        <v>311</v>
      </c>
      <c r="B144" t="s">
        <v>99</v>
      </c>
      <c r="C144" t="s">
        <v>14</v>
      </c>
      <c r="D144">
        <v>75</v>
      </c>
      <c r="E144">
        <v>89</v>
      </c>
      <c r="F144">
        <v>85</v>
      </c>
      <c r="G144">
        <v>57</v>
      </c>
      <c r="H144">
        <v>306</v>
      </c>
      <c r="J144" s="55"/>
      <c r="K144" s="55"/>
      <c r="L144" s="55"/>
      <c r="M144" s="55"/>
      <c r="N144" s="55"/>
    </row>
    <row r="145" spans="1:14" x14ac:dyDescent="0.25">
      <c r="A145" t="s">
        <v>312</v>
      </c>
      <c r="B145" t="s">
        <v>99</v>
      </c>
      <c r="C145" t="s">
        <v>15</v>
      </c>
      <c r="D145">
        <v>18</v>
      </c>
      <c r="E145">
        <v>14</v>
      </c>
      <c r="F145">
        <v>7</v>
      </c>
      <c r="G145">
        <v>3</v>
      </c>
      <c r="H145">
        <v>42</v>
      </c>
      <c r="J145" s="55"/>
      <c r="K145" s="55"/>
      <c r="L145" s="55"/>
      <c r="M145" s="55"/>
      <c r="N145" s="55"/>
    </row>
    <row r="146" spans="1:14" x14ac:dyDescent="0.25">
      <c r="A146" t="s">
        <v>313</v>
      </c>
      <c r="B146" t="s">
        <v>99</v>
      </c>
      <c r="C146" t="s">
        <v>16</v>
      </c>
      <c r="D146">
        <v>3</v>
      </c>
      <c r="E146">
        <v>4</v>
      </c>
      <c r="F146">
        <v>3</v>
      </c>
      <c r="G146" t="s">
        <v>132</v>
      </c>
      <c r="H146">
        <v>10</v>
      </c>
      <c r="J146" s="55"/>
      <c r="K146" s="55"/>
      <c r="L146" s="55"/>
      <c r="M146" s="55"/>
      <c r="N146" s="55"/>
    </row>
    <row r="147" spans="1:14" x14ac:dyDescent="0.25">
      <c r="A147" t="s">
        <v>314</v>
      </c>
      <c r="B147" t="s">
        <v>97</v>
      </c>
      <c r="C147" t="s">
        <v>1</v>
      </c>
      <c r="D147">
        <v>11</v>
      </c>
      <c r="E147">
        <v>14</v>
      </c>
      <c r="F147">
        <v>6</v>
      </c>
      <c r="G147">
        <v>7</v>
      </c>
      <c r="H147">
        <v>38</v>
      </c>
      <c r="J147" s="55"/>
      <c r="K147" s="55"/>
      <c r="L147" s="55"/>
      <c r="M147" s="55"/>
      <c r="N147" s="55"/>
    </row>
    <row r="148" spans="1:14" x14ac:dyDescent="0.25">
      <c r="A148" t="s">
        <v>315</v>
      </c>
      <c r="B148" t="s">
        <v>97</v>
      </c>
      <c r="C148" t="s">
        <v>2</v>
      </c>
      <c r="D148">
        <v>16</v>
      </c>
      <c r="E148">
        <v>13</v>
      </c>
      <c r="F148">
        <v>4</v>
      </c>
      <c r="G148">
        <v>3</v>
      </c>
      <c r="H148">
        <v>36</v>
      </c>
      <c r="J148" s="55"/>
      <c r="K148" s="55"/>
      <c r="L148" s="55"/>
      <c r="M148" s="55"/>
      <c r="N148" s="55"/>
    </row>
    <row r="149" spans="1:14" x14ac:dyDescent="0.25">
      <c r="A149" t="s">
        <v>316</v>
      </c>
      <c r="B149" t="s">
        <v>97</v>
      </c>
      <c r="C149" t="s">
        <v>3</v>
      </c>
      <c r="D149">
        <v>37</v>
      </c>
      <c r="E149">
        <v>37</v>
      </c>
      <c r="F149">
        <v>22</v>
      </c>
      <c r="G149">
        <v>20</v>
      </c>
      <c r="H149">
        <v>116</v>
      </c>
      <c r="J149" s="55"/>
      <c r="K149" s="55"/>
      <c r="L149" s="55"/>
      <c r="M149" s="55"/>
      <c r="N149" s="55"/>
    </row>
    <row r="150" spans="1:14" x14ac:dyDescent="0.25">
      <c r="A150" t="s">
        <v>317</v>
      </c>
      <c r="B150" t="s">
        <v>97</v>
      </c>
      <c r="C150" t="s">
        <v>4</v>
      </c>
      <c r="D150">
        <v>5</v>
      </c>
      <c r="E150">
        <v>7</v>
      </c>
      <c r="F150">
        <v>8</v>
      </c>
      <c r="G150" t="s">
        <v>132</v>
      </c>
      <c r="H150">
        <v>22</v>
      </c>
      <c r="J150" s="55"/>
      <c r="K150" s="55"/>
      <c r="L150" s="55"/>
      <c r="M150" s="55"/>
      <c r="N150" s="55"/>
    </row>
    <row r="151" spans="1:14" x14ac:dyDescent="0.25">
      <c r="A151" t="s">
        <v>318</v>
      </c>
      <c r="B151" t="s">
        <v>97</v>
      </c>
      <c r="C151" t="s">
        <v>5</v>
      </c>
      <c r="D151">
        <v>19</v>
      </c>
      <c r="E151">
        <v>18</v>
      </c>
      <c r="F151">
        <v>22</v>
      </c>
      <c r="G151">
        <v>11</v>
      </c>
      <c r="H151">
        <v>70</v>
      </c>
      <c r="J151" s="55"/>
      <c r="K151" s="55"/>
      <c r="L151" s="55"/>
      <c r="M151" s="55"/>
      <c r="N151" s="55"/>
    </row>
    <row r="152" spans="1:14" x14ac:dyDescent="0.25">
      <c r="A152" t="s">
        <v>319</v>
      </c>
      <c r="B152" t="s">
        <v>97</v>
      </c>
      <c r="C152" t="s">
        <v>6</v>
      </c>
      <c r="D152">
        <v>9</v>
      </c>
      <c r="E152">
        <v>15</v>
      </c>
      <c r="F152">
        <v>12</v>
      </c>
      <c r="G152">
        <v>10</v>
      </c>
      <c r="H152">
        <v>46</v>
      </c>
      <c r="J152" s="55"/>
      <c r="K152" s="55"/>
      <c r="L152" s="55"/>
      <c r="M152" s="55"/>
      <c r="N152" s="55"/>
    </row>
    <row r="153" spans="1:14" x14ac:dyDescent="0.25">
      <c r="A153" t="s">
        <v>320</v>
      </c>
      <c r="B153" t="s">
        <v>97</v>
      </c>
      <c r="C153" t="s">
        <v>7</v>
      </c>
      <c r="D153">
        <v>17</v>
      </c>
      <c r="E153">
        <v>24</v>
      </c>
      <c r="F153">
        <v>22</v>
      </c>
      <c r="G153">
        <v>10</v>
      </c>
      <c r="H153">
        <v>73</v>
      </c>
      <c r="J153" s="55"/>
      <c r="K153" s="55"/>
      <c r="L153" s="55"/>
      <c r="M153" s="55"/>
      <c r="N153" s="55"/>
    </row>
    <row r="154" spans="1:14" x14ac:dyDescent="0.25">
      <c r="A154" t="s">
        <v>321</v>
      </c>
      <c r="B154" t="s">
        <v>97</v>
      </c>
      <c r="C154" t="s">
        <v>8</v>
      </c>
      <c r="D154">
        <v>10</v>
      </c>
      <c r="E154">
        <v>9</v>
      </c>
      <c r="F154" t="s">
        <v>132</v>
      </c>
      <c r="G154" t="s">
        <v>132</v>
      </c>
      <c r="H154">
        <v>21</v>
      </c>
      <c r="J154" s="55"/>
      <c r="K154" s="55"/>
      <c r="L154" s="55"/>
      <c r="M154" s="55"/>
      <c r="N154" s="55"/>
    </row>
    <row r="155" spans="1:14" x14ac:dyDescent="0.25">
      <c r="A155" t="s">
        <v>322</v>
      </c>
      <c r="B155" t="s">
        <v>97</v>
      </c>
      <c r="C155" t="s">
        <v>9</v>
      </c>
      <c r="D155">
        <v>6</v>
      </c>
      <c r="E155">
        <v>5</v>
      </c>
      <c r="F155" t="s">
        <v>132</v>
      </c>
      <c r="G155" t="s">
        <v>132</v>
      </c>
      <c r="H155">
        <v>12</v>
      </c>
      <c r="J155" s="55"/>
      <c r="K155" s="55"/>
      <c r="L155" s="55"/>
      <c r="M155" s="55"/>
      <c r="N155" s="55"/>
    </row>
    <row r="156" spans="1:14" x14ac:dyDescent="0.25">
      <c r="A156" t="s">
        <v>323</v>
      </c>
      <c r="B156" t="s">
        <v>97</v>
      </c>
      <c r="C156" t="s">
        <v>10</v>
      </c>
      <c r="D156">
        <v>9</v>
      </c>
      <c r="E156">
        <v>8</v>
      </c>
      <c r="F156">
        <v>5</v>
      </c>
      <c r="G156">
        <v>10</v>
      </c>
      <c r="H156">
        <v>32</v>
      </c>
      <c r="J156" s="55"/>
      <c r="K156" s="55"/>
      <c r="L156" s="55"/>
      <c r="M156" s="55"/>
      <c r="N156" s="55"/>
    </row>
    <row r="157" spans="1:14" x14ac:dyDescent="0.25">
      <c r="A157" t="s">
        <v>324</v>
      </c>
      <c r="B157" t="s">
        <v>97</v>
      </c>
      <c r="C157" t="s">
        <v>11</v>
      </c>
      <c r="D157">
        <v>30</v>
      </c>
      <c r="E157">
        <v>19</v>
      </c>
      <c r="F157">
        <v>25</v>
      </c>
      <c r="G157">
        <v>12</v>
      </c>
      <c r="H157">
        <v>86</v>
      </c>
      <c r="J157" s="55"/>
      <c r="K157" s="55"/>
      <c r="L157" s="55"/>
      <c r="M157" s="55"/>
      <c r="N157" s="55"/>
    </row>
    <row r="158" spans="1:14" x14ac:dyDescent="0.25">
      <c r="A158" t="s">
        <v>325</v>
      </c>
      <c r="B158" t="s">
        <v>97</v>
      </c>
      <c r="C158" t="s">
        <v>12</v>
      </c>
      <c r="D158">
        <v>19</v>
      </c>
      <c r="E158">
        <v>24</v>
      </c>
      <c r="F158">
        <v>21</v>
      </c>
      <c r="G158">
        <v>10</v>
      </c>
      <c r="H158">
        <v>74</v>
      </c>
      <c r="J158" s="55"/>
      <c r="K158" s="55"/>
      <c r="L158" s="55"/>
      <c r="M158" s="55"/>
      <c r="N158" s="55"/>
    </row>
    <row r="159" spans="1:14" x14ac:dyDescent="0.25">
      <c r="A159" t="s">
        <v>326</v>
      </c>
      <c r="B159" t="s">
        <v>97</v>
      </c>
      <c r="C159" t="s">
        <v>13</v>
      </c>
      <c r="D159" t="s">
        <v>132</v>
      </c>
      <c r="E159">
        <v>5</v>
      </c>
      <c r="F159" t="s">
        <v>132</v>
      </c>
      <c r="G159" t="s">
        <v>132</v>
      </c>
      <c r="H159">
        <v>8</v>
      </c>
      <c r="J159" s="55"/>
      <c r="K159" s="55"/>
      <c r="L159" s="55"/>
      <c r="M159" s="55"/>
      <c r="N159" s="55"/>
    </row>
    <row r="160" spans="1:14" x14ac:dyDescent="0.25">
      <c r="A160" t="s">
        <v>327</v>
      </c>
      <c r="B160" t="s">
        <v>97</v>
      </c>
      <c r="C160" t="s">
        <v>14</v>
      </c>
      <c r="D160">
        <v>33</v>
      </c>
      <c r="E160">
        <v>29</v>
      </c>
      <c r="F160">
        <v>23</v>
      </c>
      <c r="G160">
        <v>24</v>
      </c>
      <c r="H160">
        <v>109</v>
      </c>
      <c r="J160" s="55"/>
      <c r="K160" s="55"/>
      <c r="L160" s="55"/>
      <c r="M160" s="55"/>
      <c r="N160" s="55"/>
    </row>
    <row r="161" spans="1:14" x14ac:dyDescent="0.25">
      <c r="A161" t="s">
        <v>328</v>
      </c>
      <c r="B161" t="s">
        <v>97</v>
      </c>
      <c r="C161" t="s">
        <v>15</v>
      </c>
      <c r="D161">
        <v>10</v>
      </c>
      <c r="E161">
        <v>4</v>
      </c>
      <c r="F161" t="s">
        <v>132</v>
      </c>
      <c r="G161" t="s">
        <v>132</v>
      </c>
      <c r="H161">
        <v>16</v>
      </c>
      <c r="J161" s="55"/>
      <c r="K161" s="55"/>
      <c r="L161" s="55"/>
      <c r="M161" s="55"/>
      <c r="N161" s="55"/>
    </row>
    <row r="162" spans="1:14" x14ac:dyDescent="0.25">
      <c r="A162" t="s">
        <v>329</v>
      </c>
      <c r="B162" t="s">
        <v>97</v>
      </c>
      <c r="C162" t="s">
        <v>16</v>
      </c>
      <c r="D162" t="s">
        <v>132</v>
      </c>
      <c r="E162" t="s">
        <v>132</v>
      </c>
      <c r="F162" t="s">
        <v>132</v>
      </c>
      <c r="G162" t="s">
        <v>132</v>
      </c>
      <c r="H162" t="s">
        <v>132</v>
      </c>
      <c r="J162" s="55"/>
      <c r="K162" s="55"/>
      <c r="L162" s="55"/>
      <c r="M162" s="55"/>
      <c r="N162" s="55"/>
    </row>
    <row r="163" spans="1:14" x14ac:dyDescent="0.25">
      <c r="A163" t="s">
        <v>330</v>
      </c>
      <c r="B163" t="s">
        <v>93</v>
      </c>
      <c r="C163" t="s">
        <v>1</v>
      </c>
      <c r="D163">
        <v>29</v>
      </c>
      <c r="E163">
        <v>24</v>
      </c>
      <c r="F163">
        <v>28</v>
      </c>
      <c r="G163">
        <v>11</v>
      </c>
      <c r="H163">
        <v>92</v>
      </c>
      <c r="J163" s="55"/>
      <c r="K163" s="55"/>
      <c r="L163" s="55"/>
      <c r="M163" s="55"/>
      <c r="N163" s="55"/>
    </row>
    <row r="164" spans="1:14" x14ac:dyDescent="0.25">
      <c r="A164" t="s">
        <v>331</v>
      </c>
      <c r="B164" t="s">
        <v>93</v>
      </c>
      <c r="C164" t="s">
        <v>2</v>
      </c>
      <c r="D164">
        <v>22</v>
      </c>
      <c r="E164">
        <v>34</v>
      </c>
      <c r="F164">
        <v>18</v>
      </c>
      <c r="G164">
        <v>11</v>
      </c>
      <c r="H164">
        <v>85</v>
      </c>
      <c r="J164" s="55"/>
      <c r="K164" s="55"/>
      <c r="L164" s="55"/>
      <c r="M164" s="55"/>
      <c r="N164" s="55"/>
    </row>
    <row r="165" spans="1:14" x14ac:dyDescent="0.25">
      <c r="A165" t="s">
        <v>332</v>
      </c>
      <c r="B165" t="s">
        <v>93</v>
      </c>
      <c r="C165" t="s">
        <v>3</v>
      </c>
      <c r="D165">
        <v>53</v>
      </c>
      <c r="E165">
        <v>45</v>
      </c>
      <c r="F165">
        <v>31</v>
      </c>
      <c r="G165">
        <v>30</v>
      </c>
      <c r="H165">
        <v>159</v>
      </c>
      <c r="J165" s="55"/>
      <c r="K165" s="55"/>
      <c r="L165" s="55"/>
      <c r="M165" s="55"/>
      <c r="N165" s="55"/>
    </row>
    <row r="166" spans="1:14" x14ac:dyDescent="0.25">
      <c r="A166" t="s">
        <v>333</v>
      </c>
      <c r="B166" t="s">
        <v>93</v>
      </c>
      <c r="C166" t="s">
        <v>4</v>
      </c>
      <c r="D166">
        <v>16</v>
      </c>
      <c r="E166">
        <v>13</v>
      </c>
      <c r="F166">
        <v>12</v>
      </c>
      <c r="G166">
        <v>3</v>
      </c>
      <c r="H166">
        <v>44</v>
      </c>
      <c r="J166" s="55"/>
      <c r="K166" s="55"/>
      <c r="L166" s="55"/>
      <c r="M166" s="55"/>
      <c r="N166" s="55"/>
    </row>
    <row r="167" spans="1:14" x14ac:dyDescent="0.25">
      <c r="A167" t="s">
        <v>334</v>
      </c>
      <c r="B167" t="s">
        <v>93</v>
      </c>
      <c r="C167" t="s">
        <v>5</v>
      </c>
      <c r="D167">
        <v>42</v>
      </c>
      <c r="E167">
        <v>37</v>
      </c>
      <c r="F167">
        <v>35</v>
      </c>
      <c r="G167">
        <v>22</v>
      </c>
      <c r="H167">
        <v>136</v>
      </c>
      <c r="J167" s="55"/>
      <c r="K167" s="55"/>
      <c r="L167" s="55"/>
      <c r="M167" s="55"/>
      <c r="N167" s="55"/>
    </row>
    <row r="168" spans="1:14" x14ac:dyDescent="0.25">
      <c r="A168" t="s">
        <v>335</v>
      </c>
      <c r="B168" t="s">
        <v>93</v>
      </c>
      <c r="C168" t="s">
        <v>6</v>
      </c>
      <c r="D168">
        <v>28</v>
      </c>
      <c r="E168">
        <v>27</v>
      </c>
      <c r="F168">
        <v>27</v>
      </c>
      <c r="G168">
        <v>16</v>
      </c>
      <c r="H168">
        <v>98</v>
      </c>
      <c r="J168" s="55"/>
      <c r="K168" s="55"/>
      <c r="L168" s="55"/>
      <c r="M168" s="55"/>
      <c r="N168" s="55"/>
    </row>
    <row r="169" spans="1:14" x14ac:dyDescent="0.25">
      <c r="A169" t="s">
        <v>336</v>
      </c>
      <c r="B169" t="s">
        <v>93</v>
      </c>
      <c r="C169" t="s">
        <v>7</v>
      </c>
      <c r="D169">
        <v>28</v>
      </c>
      <c r="E169">
        <v>34</v>
      </c>
      <c r="F169">
        <v>38</v>
      </c>
      <c r="G169">
        <v>21</v>
      </c>
      <c r="H169">
        <v>121</v>
      </c>
      <c r="J169" s="55"/>
      <c r="K169" s="55"/>
      <c r="L169" s="55"/>
      <c r="M169" s="55"/>
      <c r="N169" s="55"/>
    </row>
    <row r="170" spans="1:14" x14ac:dyDescent="0.25">
      <c r="A170" t="s">
        <v>337</v>
      </c>
      <c r="B170" t="s">
        <v>93</v>
      </c>
      <c r="C170" t="s">
        <v>8</v>
      </c>
      <c r="D170">
        <v>11</v>
      </c>
      <c r="E170">
        <v>12</v>
      </c>
      <c r="F170">
        <v>12</v>
      </c>
      <c r="G170">
        <v>6</v>
      </c>
      <c r="H170">
        <v>41</v>
      </c>
      <c r="J170" s="55"/>
      <c r="K170" s="55"/>
      <c r="L170" s="55"/>
      <c r="M170" s="55"/>
      <c r="N170" s="55"/>
    </row>
    <row r="171" spans="1:14" x14ac:dyDescent="0.25">
      <c r="A171" t="s">
        <v>338</v>
      </c>
      <c r="B171" t="s">
        <v>93</v>
      </c>
      <c r="C171" t="s">
        <v>9</v>
      </c>
      <c r="D171">
        <v>8</v>
      </c>
      <c r="E171" t="s">
        <v>132</v>
      </c>
      <c r="F171">
        <v>4</v>
      </c>
      <c r="G171" t="s">
        <v>132</v>
      </c>
      <c r="H171">
        <v>15</v>
      </c>
      <c r="J171" s="55"/>
      <c r="K171" s="55"/>
      <c r="L171" s="55"/>
      <c r="M171" s="55"/>
      <c r="N171" s="55"/>
    </row>
    <row r="172" spans="1:14" x14ac:dyDescent="0.25">
      <c r="A172" t="s">
        <v>339</v>
      </c>
      <c r="B172" t="s">
        <v>93</v>
      </c>
      <c r="C172" t="s">
        <v>10</v>
      </c>
      <c r="D172">
        <v>18</v>
      </c>
      <c r="E172">
        <v>15</v>
      </c>
      <c r="F172">
        <v>7</v>
      </c>
      <c r="G172">
        <v>12</v>
      </c>
      <c r="H172">
        <v>52</v>
      </c>
      <c r="J172" s="55"/>
      <c r="K172" s="55"/>
      <c r="L172" s="55"/>
      <c r="M172" s="55"/>
      <c r="N172" s="55"/>
    </row>
    <row r="173" spans="1:14" x14ac:dyDescent="0.25">
      <c r="A173" t="s">
        <v>340</v>
      </c>
      <c r="B173" t="s">
        <v>93</v>
      </c>
      <c r="C173" t="s">
        <v>11</v>
      </c>
      <c r="D173">
        <v>34</v>
      </c>
      <c r="E173">
        <v>46</v>
      </c>
      <c r="F173">
        <v>39</v>
      </c>
      <c r="G173">
        <v>19</v>
      </c>
      <c r="H173">
        <v>138</v>
      </c>
      <c r="J173" s="55"/>
      <c r="K173" s="55"/>
      <c r="L173" s="55"/>
      <c r="M173" s="55"/>
      <c r="N173" s="55"/>
    </row>
    <row r="174" spans="1:14" x14ac:dyDescent="0.25">
      <c r="A174" t="s">
        <v>341</v>
      </c>
      <c r="B174" t="s">
        <v>93</v>
      </c>
      <c r="C174" t="s">
        <v>12</v>
      </c>
      <c r="D174">
        <v>71</v>
      </c>
      <c r="E174">
        <v>50</v>
      </c>
      <c r="F174">
        <v>33</v>
      </c>
      <c r="G174">
        <v>21</v>
      </c>
      <c r="H174">
        <v>175</v>
      </c>
      <c r="J174" s="55"/>
      <c r="K174" s="55"/>
      <c r="L174" s="55"/>
      <c r="M174" s="55"/>
      <c r="N174" s="55"/>
    </row>
    <row r="175" spans="1:14" x14ac:dyDescent="0.25">
      <c r="A175" t="s">
        <v>342</v>
      </c>
      <c r="B175" t="s">
        <v>93</v>
      </c>
      <c r="C175" t="s">
        <v>13</v>
      </c>
      <c r="D175">
        <v>5</v>
      </c>
      <c r="E175" t="s">
        <v>132</v>
      </c>
      <c r="F175" t="s">
        <v>132</v>
      </c>
      <c r="G175" t="s">
        <v>132</v>
      </c>
      <c r="H175">
        <v>7</v>
      </c>
      <c r="J175" s="55"/>
      <c r="K175" s="55"/>
      <c r="L175" s="55"/>
      <c r="M175" s="55"/>
      <c r="N175" s="55"/>
    </row>
    <row r="176" spans="1:14" x14ac:dyDescent="0.25">
      <c r="A176" t="s">
        <v>343</v>
      </c>
      <c r="B176" t="s">
        <v>93</v>
      </c>
      <c r="C176" t="s">
        <v>14</v>
      </c>
      <c r="D176">
        <v>61</v>
      </c>
      <c r="E176">
        <v>49</v>
      </c>
      <c r="F176">
        <v>51</v>
      </c>
      <c r="G176">
        <v>25</v>
      </c>
      <c r="H176">
        <v>186</v>
      </c>
      <c r="J176" s="55"/>
      <c r="K176" s="55"/>
      <c r="L176" s="55"/>
      <c r="M176" s="55"/>
      <c r="N176" s="55"/>
    </row>
    <row r="177" spans="1:14" x14ac:dyDescent="0.25">
      <c r="A177" t="s">
        <v>344</v>
      </c>
      <c r="B177" t="s">
        <v>93</v>
      </c>
      <c r="C177" t="s">
        <v>15</v>
      </c>
      <c r="D177">
        <v>6</v>
      </c>
      <c r="E177">
        <v>4</v>
      </c>
      <c r="F177" t="s">
        <v>132</v>
      </c>
      <c r="G177" t="s">
        <v>132</v>
      </c>
      <c r="H177">
        <v>13</v>
      </c>
      <c r="J177" s="55"/>
      <c r="K177" s="55"/>
      <c r="L177" s="55"/>
      <c r="M177" s="55"/>
      <c r="N177" s="55"/>
    </row>
    <row r="178" spans="1:14" x14ac:dyDescent="0.25">
      <c r="A178" t="s">
        <v>345</v>
      </c>
      <c r="B178" t="s">
        <v>93</v>
      </c>
      <c r="C178" t="s">
        <v>16</v>
      </c>
      <c r="D178" t="s">
        <v>132</v>
      </c>
      <c r="E178" t="s">
        <v>132</v>
      </c>
      <c r="F178" t="s">
        <v>132</v>
      </c>
      <c r="G178" t="s">
        <v>132</v>
      </c>
      <c r="H178">
        <v>5</v>
      </c>
      <c r="J178" s="55"/>
      <c r="K178" s="55"/>
      <c r="L178" s="55"/>
      <c r="M178" s="55"/>
      <c r="N178" s="55"/>
    </row>
    <row r="179" spans="1:14" x14ac:dyDescent="0.25">
      <c r="A179" t="s">
        <v>346</v>
      </c>
      <c r="B179" t="s">
        <v>94</v>
      </c>
      <c r="C179" t="s">
        <v>1</v>
      </c>
      <c r="D179">
        <v>25</v>
      </c>
      <c r="E179">
        <v>21</v>
      </c>
      <c r="F179">
        <v>30</v>
      </c>
      <c r="G179">
        <v>17</v>
      </c>
      <c r="H179">
        <v>93</v>
      </c>
      <c r="J179" s="55"/>
      <c r="K179" s="55"/>
      <c r="L179" s="55"/>
      <c r="M179" s="55"/>
      <c r="N179" s="55"/>
    </row>
    <row r="180" spans="1:14" x14ac:dyDescent="0.25">
      <c r="A180" t="s">
        <v>347</v>
      </c>
      <c r="B180" t="s">
        <v>94</v>
      </c>
      <c r="C180" t="s">
        <v>2</v>
      </c>
      <c r="D180">
        <v>24</v>
      </c>
      <c r="E180">
        <v>20</v>
      </c>
      <c r="F180">
        <v>19</v>
      </c>
      <c r="G180">
        <v>10</v>
      </c>
      <c r="H180">
        <v>73</v>
      </c>
      <c r="J180" s="55"/>
      <c r="K180" s="55"/>
      <c r="L180" s="55"/>
      <c r="M180" s="55"/>
      <c r="N180" s="55"/>
    </row>
    <row r="181" spans="1:14" x14ac:dyDescent="0.25">
      <c r="A181" t="s">
        <v>348</v>
      </c>
      <c r="B181" t="s">
        <v>94</v>
      </c>
      <c r="C181" t="s">
        <v>3</v>
      </c>
      <c r="D181">
        <v>54</v>
      </c>
      <c r="E181">
        <v>45</v>
      </c>
      <c r="F181">
        <v>43</v>
      </c>
      <c r="G181">
        <v>36</v>
      </c>
      <c r="H181">
        <v>178</v>
      </c>
      <c r="J181" s="55"/>
      <c r="K181" s="55"/>
      <c r="L181" s="55"/>
      <c r="M181" s="55"/>
      <c r="N181" s="55"/>
    </row>
    <row r="182" spans="1:14" x14ac:dyDescent="0.25">
      <c r="A182" t="s">
        <v>349</v>
      </c>
      <c r="B182" t="s">
        <v>94</v>
      </c>
      <c r="C182" t="s">
        <v>4</v>
      </c>
      <c r="D182">
        <v>15</v>
      </c>
      <c r="E182">
        <v>7</v>
      </c>
      <c r="F182">
        <v>14</v>
      </c>
      <c r="G182">
        <v>6</v>
      </c>
      <c r="H182">
        <v>42</v>
      </c>
      <c r="J182" s="55"/>
      <c r="K182" s="55"/>
      <c r="L182" s="55"/>
      <c r="M182" s="55"/>
      <c r="N182" s="55"/>
    </row>
    <row r="183" spans="1:14" x14ac:dyDescent="0.25">
      <c r="A183" t="s">
        <v>350</v>
      </c>
      <c r="B183" t="s">
        <v>94</v>
      </c>
      <c r="C183" t="s">
        <v>5</v>
      </c>
      <c r="D183">
        <v>42</v>
      </c>
      <c r="E183">
        <v>38</v>
      </c>
      <c r="F183">
        <v>43</v>
      </c>
      <c r="G183">
        <v>24</v>
      </c>
      <c r="H183">
        <v>147</v>
      </c>
      <c r="J183" s="55"/>
      <c r="K183" s="55"/>
      <c r="L183" s="55"/>
      <c r="M183" s="55"/>
      <c r="N183" s="55"/>
    </row>
    <row r="184" spans="1:14" x14ac:dyDescent="0.25">
      <c r="A184" t="s">
        <v>351</v>
      </c>
      <c r="B184" t="s">
        <v>94</v>
      </c>
      <c r="C184" t="s">
        <v>6</v>
      </c>
      <c r="D184">
        <v>33</v>
      </c>
      <c r="E184">
        <v>27</v>
      </c>
      <c r="F184">
        <v>38</v>
      </c>
      <c r="G184">
        <v>12</v>
      </c>
      <c r="H184">
        <v>110</v>
      </c>
      <c r="J184" s="55"/>
      <c r="K184" s="55"/>
      <c r="L184" s="55"/>
      <c r="M184" s="55"/>
      <c r="N184" s="55"/>
    </row>
    <row r="185" spans="1:14" x14ac:dyDescent="0.25">
      <c r="A185" t="s">
        <v>352</v>
      </c>
      <c r="B185" t="s">
        <v>94</v>
      </c>
      <c r="C185" t="s">
        <v>7</v>
      </c>
      <c r="D185">
        <v>32</v>
      </c>
      <c r="E185">
        <v>40</v>
      </c>
      <c r="F185">
        <v>57</v>
      </c>
      <c r="G185">
        <v>9</v>
      </c>
      <c r="H185">
        <v>138</v>
      </c>
      <c r="J185" s="55"/>
      <c r="K185" s="55"/>
      <c r="L185" s="55"/>
      <c r="M185" s="55"/>
      <c r="N185" s="55"/>
    </row>
    <row r="186" spans="1:14" x14ac:dyDescent="0.25">
      <c r="A186" t="s">
        <v>353</v>
      </c>
      <c r="B186" t="s">
        <v>94</v>
      </c>
      <c r="C186" t="s">
        <v>8</v>
      </c>
      <c r="D186">
        <v>14</v>
      </c>
      <c r="E186">
        <v>9</v>
      </c>
      <c r="F186">
        <v>6</v>
      </c>
      <c r="G186">
        <v>5</v>
      </c>
      <c r="H186">
        <v>34</v>
      </c>
      <c r="J186" s="55"/>
      <c r="K186" s="55"/>
      <c r="L186" s="55"/>
      <c r="M186" s="55"/>
      <c r="N186" s="55"/>
    </row>
    <row r="187" spans="1:14" x14ac:dyDescent="0.25">
      <c r="A187" t="s">
        <v>354</v>
      </c>
      <c r="B187" t="s">
        <v>94</v>
      </c>
      <c r="C187" t="s">
        <v>9</v>
      </c>
      <c r="D187">
        <v>4</v>
      </c>
      <c r="E187">
        <v>4</v>
      </c>
      <c r="F187">
        <v>5</v>
      </c>
      <c r="G187" t="s">
        <v>132</v>
      </c>
      <c r="H187">
        <v>15</v>
      </c>
      <c r="J187" s="55"/>
      <c r="K187" s="55"/>
      <c r="L187" s="55"/>
      <c r="M187" s="55"/>
      <c r="N187" s="55"/>
    </row>
    <row r="188" spans="1:14" x14ac:dyDescent="0.25">
      <c r="A188" t="s">
        <v>355</v>
      </c>
      <c r="B188" t="s">
        <v>94</v>
      </c>
      <c r="C188" t="s">
        <v>10</v>
      </c>
      <c r="D188">
        <v>15</v>
      </c>
      <c r="E188">
        <v>20</v>
      </c>
      <c r="F188">
        <v>17</v>
      </c>
      <c r="G188">
        <v>12</v>
      </c>
      <c r="H188">
        <v>64</v>
      </c>
      <c r="J188" s="55"/>
      <c r="K188" s="55"/>
      <c r="L188" s="55"/>
      <c r="M188" s="55"/>
      <c r="N188" s="55"/>
    </row>
    <row r="189" spans="1:14" x14ac:dyDescent="0.25">
      <c r="A189" t="s">
        <v>356</v>
      </c>
      <c r="B189" t="s">
        <v>94</v>
      </c>
      <c r="C189" t="s">
        <v>11</v>
      </c>
      <c r="D189">
        <v>37</v>
      </c>
      <c r="E189">
        <v>46</v>
      </c>
      <c r="F189">
        <v>55</v>
      </c>
      <c r="G189">
        <v>39</v>
      </c>
      <c r="H189">
        <v>177</v>
      </c>
      <c r="J189" s="55"/>
      <c r="K189" s="55"/>
      <c r="L189" s="55"/>
      <c r="M189" s="55"/>
      <c r="N189" s="55"/>
    </row>
    <row r="190" spans="1:14" x14ac:dyDescent="0.25">
      <c r="A190" t="s">
        <v>357</v>
      </c>
      <c r="B190" t="s">
        <v>94</v>
      </c>
      <c r="C190" t="s">
        <v>12</v>
      </c>
      <c r="D190">
        <v>46</v>
      </c>
      <c r="E190">
        <v>36</v>
      </c>
      <c r="F190">
        <v>42</v>
      </c>
      <c r="G190">
        <v>17</v>
      </c>
      <c r="H190">
        <v>141</v>
      </c>
      <c r="J190" s="55"/>
      <c r="K190" s="55"/>
      <c r="L190" s="55"/>
      <c r="M190" s="55"/>
      <c r="N190" s="55"/>
    </row>
    <row r="191" spans="1:14" x14ac:dyDescent="0.25">
      <c r="A191" t="s">
        <v>358</v>
      </c>
      <c r="B191" t="s">
        <v>94</v>
      </c>
      <c r="C191" t="s">
        <v>13</v>
      </c>
      <c r="D191">
        <v>4</v>
      </c>
      <c r="E191">
        <v>3</v>
      </c>
      <c r="F191" t="s">
        <v>132</v>
      </c>
      <c r="G191">
        <v>3</v>
      </c>
      <c r="H191">
        <v>11</v>
      </c>
      <c r="J191" s="55"/>
      <c r="K191" s="55"/>
      <c r="L191" s="55"/>
      <c r="M191" s="55"/>
      <c r="N191" s="55"/>
    </row>
    <row r="192" spans="1:14" x14ac:dyDescent="0.25">
      <c r="A192" t="s">
        <v>359</v>
      </c>
      <c r="B192" t="s">
        <v>94</v>
      </c>
      <c r="C192" t="s">
        <v>14</v>
      </c>
      <c r="D192">
        <v>51</v>
      </c>
      <c r="E192">
        <v>39</v>
      </c>
      <c r="F192">
        <v>47</v>
      </c>
      <c r="G192">
        <v>32</v>
      </c>
      <c r="H192">
        <v>169</v>
      </c>
      <c r="J192" s="55"/>
      <c r="K192" s="55"/>
      <c r="L192" s="55"/>
      <c r="M192" s="55"/>
      <c r="N192" s="55"/>
    </row>
    <row r="193" spans="1:14" x14ac:dyDescent="0.25">
      <c r="A193" t="s">
        <v>360</v>
      </c>
      <c r="B193" t="s">
        <v>94</v>
      </c>
      <c r="C193" t="s">
        <v>15</v>
      </c>
      <c r="D193">
        <v>9</v>
      </c>
      <c r="E193">
        <v>5</v>
      </c>
      <c r="F193" t="s">
        <v>132</v>
      </c>
      <c r="G193" t="s">
        <v>132</v>
      </c>
      <c r="H193">
        <v>17</v>
      </c>
      <c r="J193" s="55"/>
      <c r="K193" s="55"/>
      <c r="L193" s="55"/>
      <c r="M193" s="55"/>
      <c r="N193" s="55"/>
    </row>
    <row r="194" spans="1:14" x14ac:dyDescent="0.25">
      <c r="A194" t="s">
        <v>361</v>
      </c>
      <c r="B194" t="s">
        <v>94</v>
      </c>
      <c r="C194" t="s">
        <v>16</v>
      </c>
      <c r="D194" t="s">
        <v>132</v>
      </c>
      <c r="E194" t="s">
        <v>132</v>
      </c>
      <c r="F194" t="s">
        <v>132</v>
      </c>
      <c r="G194" t="s">
        <v>132</v>
      </c>
      <c r="H194">
        <v>5</v>
      </c>
      <c r="J194" s="55"/>
      <c r="K194" s="55"/>
      <c r="L194" s="55"/>
      <c r="M194" s="55"/>
      <c r="N194" s="55"/>
    </row>
    <row r="195" spans="1:14" x14ac:dyDescent="0.25">
      <c r="A195" t="s">
        <v>362</v>
      </c>
      <c r="B195" t="s">
        <v>95</v>
      </c>
      <c r="C195" t="s">
        <v>1</v>
      </c>
      <c r="D195">
        <v>35</v>
      </c>
      <c r="E195">
        <v>30</v>
      </c>
      <c r="F195">
        <v>23</v>
      </c>
      <c r="G195">
        <v>16</v>
      </c>
      <c r="H195">
        <v>104</v>
      </c>
      <c r="J195" s="55"/>
      <c r="K195" s="55"/>
      <c r="L195" s="55"/>
      <c r="M195" s="55"/>
      <c r="N195" s="55"/>
    </row>
    <row r="196" spans="1:14" x14ac:dyDescent="0.25">
      <c r="A196" t="s">
        <v>363</v>
      </c>
      <c r="B196" t="s">
        <v>95</v>
      </c>
      <c r="C196" t="s">
        <v>2</v>
      </c>
      <c r="D196">
        <v>28</v>
      </c>
      <c r="E196">
        <v>28</v>
      </c>
      <c r="F196">
        <v>15</v>
      </c>
      <c r="G196">
        <v>11</v>
      </c>
      <c r="H196">
        <v>82</v>
      </c>
      <c r="J196" s="55"/>
      <c r="K196" s="55"/>
      <c r="L196" s="55"/>
      <c r="M196" s="55"/>
      <c r="N196" s="55"/>
    </row>
    <row r="197" spans="1:14" x14ac:dyDescent="0.25">
      <c r="A197" t="s">
        <v>364</v>
      </c>
      <c r="B197" t="s">
        <v>95</v>
      </c>
      <c r="C197" t="s">
        <v>3</v>
      </c>
      <c r="D197">
        <v>64</v>
      </c>
      <c r="E197">
        <v>80</v>
      </c>
      <c r="F197">
        <v>51</v>
      </c>
      <c r="G197">
        <v>29</v>
      </c>
      <c r="H197">
        <v>224</v>
      </c>
      <c r="J197" s="55"/>
      <c r="K197" s="55"/>
      <c r="L197" s="55"/>
      <c r="M197" s="55"/>
      <c r="N197" s="55"/>
    </row>
    <row r="198" spans="1:14" x14ac:dyDescent="0.25">
      <c r="A198" t="s">
        <v>365</v>
      </c>
      <c r="B198" t="s">
        <v>95</v>
      </c>
      <c r="C198" t="s">
        <v>4</v>
      </c>
      <c r="D198">
        <v>14</v>
      </c>
      <c r="E198">
        <v>17</v>
      </c>
      <c r="F198">
        <v>14</v>
      </c>
      <c r="G198">
        <v>9</v>
      </c>
      <c r="H198">
        <v>54</v>
      </c>
      <c r="J198" s="55"/>
      <c r="K198" s="55"/>
      <c r="L198" s="55"/>
      <c r="M198" s="55"/>
      <c r="N198" s="55"/>
    </row>
    <row r="199" spans="1:14" x14ac:dyDescent="0.25">
      <c r="A199" t="s">
        <v>366</v>
      </c>
      <c r="B199" t="s">
        <v>95</v>
      </c>
      <c r="C199" t="s">
        <v>5</v>
      </c>
      <c r="D199">
        <v>50</v>
      </c>
      <c r="E199">
        <v>64</v>
      </c>
      <c r="F199">
        <v>45</v>
      </c>
      <c r="G199">
        <v>31</v>
      </c>
      <c r="H199">
        <v>190</v>
      </c>
      <c r="J199" s="55"/>
      <c r="K199" s="55"/>
      <c r="L199" s="55"/>
      <c r="M199" s="55"/>
      <c r="N199" s="55"/>
    </row>
    <row r="200" spans="1:14" x14ac:dyDescent="0.25">
      <c r="A200" t="s">
        <v>367</v>
      </c>
      <c r="B200" t="s">
        <v>95</v>
      </c>
      <c r="C200" t="s">
        <v>6</v>
      </c>
      <c r="D200">
        <v>32</v>
      </c>
      <c r="E200">
        <v>49</v>
      </c>
      <c r="F200">
        <v>28</v>
      </c>
      <c r="G200">
        <v>33</v>
      </c>
      <c r="H200">
        <v>142</v>
      </c>
      <c r="J200" s="55"/>
      <c r="K200" s="55"/>
      <c r="L200" s="55"/>
      <c r="M200" s="55"/>
      <c r="N200" s="55"/>
    </row>
    <row r="201" spans="1:14" x14ac:dyDescent="0.25">
      <c r="A201" t="s">
        <v>368</v>
      </c>
      <c r="B201" t="s">
        <v>95</v>
      </c>
      <c r="C201" t="s">
        <v>7</v>
      </c>
      <c r="D201">
        <v>46</v>
      </c>
      <c r="E201">
        <v>40</v>
      </c>
      <c r="F201">
        <v>53</v>
      </c>
      <c r="G201">
        <v>19</v>
      </c>
      <c r="H201">
        <v>158</v>
      </c>
      <c r="J201" s="55"/>
      <c r="K201" s="55"/>
      <c r="L201" s="55"/>
      <c r="M201" s="55"/>
      <c r="N201" s="55"/>
    </row>
    <row r="202" spans="1:14" x14ac:dyDescent="0.25">
      <c r="A202" t="s">
        <v>369</v>
      </c>
      <c r="B202" t="s">
        <v>95</v>
      </c>
      <c r="C202" t="s">
        <v>8</v>
      </c>
      <c r="D202">
        <v>19</v>
      </c>
      <c r="E202">
        <v>21</v>
      </c>
      <c r="F202">
        <v>7</v>
      </c>
      <c r="G202">
        <v>8</v>
      </c>
      <c r="H202">
        <v>55</v>
      </c>
      <c r="J202" s="55"/>
      <c r="K202" s="55"/>
      <c r="L202" s="55"/>
      <c r="M202" s="55"/>
      <c r="N202" s="55"/>
    </row>
    <row r="203" spans="1:14" x14ac:dyDescent="0.25">
      <c r="A203" t="s">
        <v>370</v>
      </c>
      <c r="B203" t="s">
        <v>95</v>
      </c>
      <c r="C203" t="s">
        <v>9</v>
      </c>
      <c r="D203">
        <v>18</v>
      </c>
      <c r="E203">
        <v>9</v>
      </c>
      <c r="F203" t="s">
        <v>132</v>
      </c>
      <c r="G203" t="s">
        <v>132</v>
      </c>
      <c r="H203">
        <v>28</v>
      </c>
      <c r="J203" s="55"/>
      <c r="K203" s="55"/>
      <c r="L203" s="55"/>
      <c r="M203" s="55"/>
      <c r="N203" s="55"/>
    </row>
    <row r="204" spans="1:14" x14ac:dyDescent="0.25">
      <c r="A204" t="s">
        <v>371</v>
      </c>
      <c r="B204" t="s">
        <v>95</v>
      </c>
      <c r="C204" t="s">
        <v>10</v>
      </c>
      <c r="D204">
        <v>27</v>
      </c>
      <c r="E204">
        <v>26</v>
      </c>
      <c r="F204">
        <v>10</v>
      </c>
      <c r="G204">
        <v>7</v>
      </c>
      <c r="H204">
        <v>70</v>
      </c>
      <c r="J204" s="55"/>
      <c r="K204" s="55"/>
      <c r="L204" s="55"/>
      <c r="M204" s="55"/>
      <c r="N204" s="55"/>
    </row>
    <row r="205" spans="1:14" x14ac:dyDescent="0.25">
      <c r="A205" t="s">
        <v>372</v>
      </c>
      <c r="B205" t="s">
        <v>95</v>
      </c>
      <c r="C205" t="s">
        <v>11</v>
      </c>
      <c r="D205">
        <v>43</v>
      </c>
      <c r="E205">
        <v>69</v>
      </c>
      <c r="F205">
        <v>34</v>
      </c>
      <c r="G205">
        <v>32</v>
      </c>
      <c r="H205">
        <v>178</v>
      </c>
      <c r="J205" s="55"/>
      <c r="K205" s="55"/>
      <c r="L205" s="55"/>
      <c r="M205" s="55"/>
      <c r="N205" s="55"/>
    </row>
    <row r="206" spans="1:14" x14ac:dyDescent="0.25">
      <c r="A206" t="s">
        <v>373</v>
      </c>
      <c r="B206" t="s">
        <v>95</v>
      </c>
      <c r="C206" t="s">
        <v>12</v>
      </c>
      <c r="D206">
        <v>51</v>
      </c>
      <c r="E206">
        <v>62</v>
      </c>
      <c r="F206">
        <v>31</v>
      </c>
      <c r="G206">
        <v>28</v>
      </c>
      <c r="H206">
        <v>172</v>
      </c>
      <c r="J206" s="55"/>
      <c r="K206" s="55"/>
      <c r="L206" s="55"/>
      <c r="M206" s="55"/>
      <c r="N206" s="55"/>
    </row>
    <row r="207" spans="1:14" x14ac:dyDescent="0.25">
      <c r="A207" t="s">
        <v>374</v>
      </c>
      <c r="B207" t="s">
        <v>95</v>
      </c>
      <c r="C207" t="s">
        <v>13</v>
      </c>
      <c r="D207">
        <v>6</v>
      </c>
      <c r="E207" t="s">
        <v>132</v>
      </c>
      <c r="F207">
        <v>4</v>
      </c>
      <c r="G207" t="s">
        <v>132</v>
      </c>
      <c r="H207">
        <v>13</v>
      </c>
      <c r="J207" s="55"/>
      <c r="K207" s="55"/>
      <c r="L207" s="55"/>
      <c r="M207" s="55"/>
      <c r="N207" s="55"/>
    </row>
    <row r="208" spans="1:14" x14ac:dyDescent="0.25">
      <c r="A208" t="s">
        <v>375</v>
      </c>
      <c r="B208" t="s">
        <v>95</v>
      </c>
      <c r="C208" t="s">
        <v>14</v>
      </c>
      <c r="D208">
        <v>62</v>
      </c>
      <c r="E208">
        <v>76</v>
      </c>
      <c r="F208">
        <v>47</v>
      </c>
      <c r="G208">
        <v>43</v>
      </c>
      <c r="H208">
        <v>228</v>
      </c>
      <c r="J208" s="55"/>
      <c r="K208" s="55"/>
      <c r="L208" s="55"/>
      <c r="M208" s="55"/>
      <c r="N208" s="55"/>
    </row>
    <row r="209" spans="1:14" x14ac:dyDescent="0.25">
      <c r="A209" t="s">
        <v>376</v>
      </c>
      <c r="B209" t="s">
        <v>95</v>
      </c>
      <c r="C209" t="s">
        <v>15</v>
      </c>
      <c r="D209">
        <v>11</v>
      </c>
      <c r="E209">
        <v>12</v>
      </c>
      <c r="F209">
        <v>3</v>
      </c>
      <c r="G209" t="s">
        <v>132</v>
      </c>
      <c r="H209">
        <v>28</v>
      </c>
      <c r="J209" s="55"/>
      <c r="K209" s="55"/>
      <c r="L209" s="55"/>
      <c r="M209" s="55"/>
      <c r="N209" s="55"/>
    </row>
    <row r="210" spans="1:14" x14ac:dyDescent="0.25">
      <c r="A210" t="s">
        <v>377</v>
      </c>
      <c r="B210" t="s">
        <v>95</v>
      </c>
      <c r="C210" t="s">
        <v>16</v>
      </c>
      <c r="D210" t="s">
        <v>132</v>
      </c>
      <c r="E210" t="s">
        <v>132</v>
      </c>
      <c r="F210" t="s">
        <v>132</v>
      </c>
      <c r="G210" t="s">
        <v>132</v>
      </c>
      <c r="H210">
        <v>4</v>
      </c>
      <c r="J210" s="55"/>
      <c r="K210" s="55"/>
      <c r="L210" s="55"/>
      <c r="M210" s="55"/>
      <c r="N210" s="55"/>
    </row>
    <row r="211" spans="1:14" x14ac:dyDescent="0.25">
      <c r="A211" t="s">
        <v>378</v>
      </c>
      <c r="B211" t="s">
        <v>92</v>
      </c>
      <c r="C211" t="s">
        <v>1</v>
      </c>
      <c r="D211">
        <v>21</v>
      </c>
      <c r="E211">
        <v>34</v>
      </c>
      <c r="F211">
        <v>20</v>
      </c>
      <c r="G211">
        <v>14</v>
      </c>
      <c r="H211">
        <v>89</v>
      </c>
      <c r="J211" s="55"/>
      <c r="K211" s="55"/>
      <c r="L211" s="55"/>
      <c r="M211" s="55"/>
      <c r="N211" s="55"/>
    </row>
    <row r="212" spans="1:14" x14ac:dyDescent="0.25">
      <c r="A212" t="s">
        <v>379</v>
      </c>
      <c r="B212" t="s">
        <v>92</v>
      </c>
      <c r="C212" t="s">
        <v>2</v>
      </c>
      <c r="D212">
        <v>33</v>
      </c>
      <c r="E212">
        <v>36</v>
      </c>
      <c r="F212">
        <v>20</v>
      </c>
      <c r="G212">
        <v>9</v>
      </c>
      <c r="H212">
        <v>98</v>
      </c>
      <c r="J212" s="55"/>
      <c r="K212" s="55"/>
      <c r="L212" s="55"/>
      <c r="M212" s="55"/>
      <c r="N212" s="55"/>
    </row>
    <row r="213" spans="1:14" x14ac:dyDescent="0.25">
      <c r="A213" t="s">
        <v>380</v>
      </c>
      <c r="B213" t="s">
        <v>92</v>
      </c>
      <c r="C213" t="s">
        <v>3</v>
      </c>
      <c r="D213">
        <v>61</v>
      </c>
      <c r="E213">
        <v>76</v>
      </c>
      <c r="F213">
        <v>53</v>
      </c>
      <c r="G213">
        <v>30</v>
      </c>
      <c r="H213">
        <v>220</v>
      </c>
      <c r="J213" s="55"/>
      <c r="K213" s="55"/>
      <c r="L213" s="55"/>
      <c r="M213" s="55"/>
      <c r="N213" s="55"/>
    </row>
    <row r="214" spans="1:14" x14ac:dyDescent="0.25">
      <c r="A214" t="s">
        <v>381</v>
      </c>
      <c r="B214" t="s">
        <v>92</v>
      </c>
      <c r="C214" t="s">
        <v>4</v>
      </c>
      <c r="D214">
        <v>12</v>
      </c>
      <c r="E214">
        <v>16</v>
      </c>
      <c r="F214">
        <v>14</v>
      </c>
      <c r="G214">
        <v>7</v>
      </c>
      <c r="H214">
        <v>49</v>
      </c>
      <c r="J214" s="55"/>
      <c r="K214" s="55"/>
      <c r="L214" s="55"/>
      <c r="M214" s="55"/>
      <c r="N214" s="55"/>
    </row>
    <row r="215" spans="1:14" x14ac:dyDescent="0.25">
      <c r="A215" t="s">
        <v>382</v>
      </c>
      <c r="B215" t="s">
        <v>92</v>
      </c>
      <c r="C215" t="s">
        <v>5</v>
      </c>
      <c r="D215">
        <v>42</v>
      </c>
      <c r="E215">
        <v>48</v>
      </c>
      <c r="F215">
        <v>46</v>
      </c>
      <c r="G215">
        <v>25</v>
      </c>
      <c r="H215">
        <v>161</v>
      </c>
      <c r="J215" s="55"/>
      <c r="K215" s="55"/>
      <c r="L215" s="55"/>
      <c r="M215" s="55"/>
      <c r="N215" s="55"/>
    </row>
    <row r="216" spans="1:14" x14ac:dyDescent="0.25">
      <c r="A216" t="s">
        <v>383</v>
      </c>
      <c r="B216" t="s">
        <v>92</v>
      </c>
      <c r="C216" t="s">
        <v>6</v>
      </c>
      <c r="D216">
        <v>19</v>
      </c>
      <c r="E216">
        <v>42</v>
      </c>
      <c r="F216">
        <v>26</v>
      </c>
      <c r="G216">
        <v>17</v>
      </c>
      <c r="H216">
        <v>104</v>
      </c>
      <c r="J216" s="55"/>
      <c r="K216" s="55"/>
      <c r="L216" s="55"/>
      <c r="M216" s="55"/>
      <c r="N216" s="55"/>
    </row>
    <row r="217" spans="1:14" x14ac:dyDescent="0.25">
      <c r="A217" t="s">
        <v>384</v>
      </c>
      <c r="B217" t="s">
        <v>92</v>
      </c>
      <c r="C217" t="s">
        <v>7</v>
      </c>
      <c r="D217">
        <v>27</v>
      </c>
      <c r="E217">
        <v>46</v>
      </c>
      <c r="F217">
        <v>37</v>
      </c>
      <c r="G217">
        <v>19</v>
      </c>
      <c r="H217">
        <v>129</v>
      </c>
      <c r="J217" s="55"/>
      <c r="K217" s="55"/>
      <c r="L217" s="55"/>
      <c r="M217" s="55"/>
      <c r="N217" s="55"/>
    </row>
    <row r="218" spans="1:14" x14ac:dyDescent="0.25">
      <c r="A218" t="s">
        <v>385</v>
      </c>
      <c r="B218" t="s">
        <v>92</v>
      </c>
      <c r="C218" t="s">
        <v>8</v>
      </c>
      <c r="D218">
        <v>13</v>
      </c>
      <c r="E218">
        <v>18</v>
      </c>
      <c r="F218">
        <v>9</v>
      </c>
      <c r="G218">
        <v>3</v>
      </c>
      <c r="H218">
        <v>43</v>
      </c>
      <c r="J218" s="55"/>
      <c r="K218" s="55"/>
      <c r="L218" s="55"/>
      <c r="M218" s="55"/>
      <c r="N218" s="55"/>
    </row>
    <row r="219" spans="1:14" x14ac:dyDescent="0.25">
      <c r="A219" t="s">
        <v>386</v>
      </c>
      <c r="B219" t="s">
        <v>92</v>
      </c>
      <c r="C219" t="s">
        <v>9</v>
      </c>
      <c r="D219">
        <v>14</v>
      </c>
      <c r="E219">
        <v>20</v>
      </c>
      <c r="F219" t="s">
        <v>132</v>
      </c>
      <c r="G219">
        <v>3</v>
      </c>
      <c r="H219">
        <v>39</v>
      </c>
      <c r="J219" s="55"/>
      <c r="K219" s="55"/>
      <c r="L219" s="55"/>
      <c r="M219" s="55"/>
      <c r="N219" s="55"/>
    </row>
    <row r="220" spans="1:14" x14ac:dyDescent="0.25">
      <c r="A220" t="s">
        <v>387</v>
      </c>
      <c r="B220" t="s">
        <v>92</v>
      </c>
      <c r="C220" t="s">
        <v>10</v>
      </c>
      <c r="D220">
        <v>13</v>
      </c>
      <c r="E220">
        <v>17</v>
      </c>
      <c r="F220">
        <v>10</v>
      </c>
      <c r="G220">
        <v>13</v>
      </c>
      <c r="H220">
        <v>53</v>
      </c>
      <c r="J220" s="55"/>
      <c r="K220" s="55"/>
      <c r="L220" s="55"/>
      <c r="M220" s="55"/>
      <c r="N220" s="55"/>
    </row>
    <row r="221" spans="1:14" x14ac:dyDescent="0.25">
      <c r="A221" t="s">
        <v>388</v>
      </c>
      <c r="B221" t="s">
        <v>92</v>
      </c>
      <c r="C221" t="s">
        <v>11</v>
      </c>
      <c r="D221">
        <v>37</v>
      </c>
      <c r="E221">
        <v>60</v>
      </c>
      <c r="F221">
        <v>51</v>
      </c>
      <c r="G221">
        <v>24</v>
      </c>
      <c r="H221">
        <v>172</v>
      </c>
      <c r="J221" s="55"/>
      <c r="K221" s="55"/>
      <c r="L221" s="55"/>
      <c r="M221" s="55"/>
      <c r="N221" s="55"/>
    </row>
    <row r="222" spans="1:14" x14ac:dyDescent="0.25">
      <c r="A222" t="s">
        <v>389</v>
      </c>
      <c r="B222" t="s">
        <v>92</v>
      </c>
      <c r="C222" t="s">
        <v>12</v>
      </c>
      <c r="D222">
        <v>43</v>
      </c>
      <c r="E222">
        <v>52</v>
      </c>
      <c r="F222">
        <v>29</v>
      </c>
      <c r="G222">
        <v>34</v>
      </c>
      <c r="H222">
        <v>158</v>
      </c>
      <c r="J222" s="55"/>
      <c r="K222" s="55"/>
      <c r="L222" s="55"/>
      <c r="M222" s="55"/>
      <c r="N222" s="55"/>
    </row>
    <row r="223" spans="1:14" x14ac:dyDescent="0.25">
      <c r="A223" t="s">
        <v>390</v>
      </c>
      <c r="B223" t="s">
        <v>92</v>
      </c>
      <c r="C223" t="s">
        <v>13</v>
      </c>
      <c r="D223" t="s">
        <v>132</v>
      </c>
      <c r="E223">
        <v>3</v>
      </c>
      <c r="F223">
        <v>4</v>
      </c>
      <c r="G223">
        <v>3</v>
      </c>
      <c r="H223">
        <v>11</v>
      </c>
      <c r="J223" s="55"/>
      <c r="K223" s="55"/>
      <c r="L223" s="55"/>
      <c r="M223" s="55"/>
      <c r="N223" s="55"/>
    </row>
    <row r="224" spans="1:14" x14ac:dyDescent="0.25">
      <c r="A224" t="s">
        <v>391</v>
      </c>
      <c r="B224" t="s">
        <v>92</v>
      </c>
      <c r="C224" t="s">
        <v>14</v>
      </c>
      <c r="D224">
        <v>35</v>
      </c>
      <c r="E224">
        <v>67</v>
      </c>
      <c r="F224">
        <v>48</v>
      </c>
      <c r="G224">
        <v>51</v>
      </c>
      <c r="H224">
        <v>201</v>
      </c>
      <c r="J224" s="55"/>
      <c r="K224" s="55"/>
      <c r="L224" s="55"/>
      <c r="M224" s="55"/>
      <c r="N224" s="55"/>
    </row>
    <row r="225" spans="1:14" x14ac:dyDescent="0.25">
      <c r="A225" t="s">
        <v>392</v>
      </c>
      <c r="B225" t="s">
        <v>92</v>
      </c>
      <c r="C225" t="s">
        <v>15</v>
      </c>
      <c r="D225">
        <v>6</v>
      </c>
      <c r="E225">
        <v>5</v>
      </c>
      <c r="F225">
        <v>7</v>
      </c>
      <c r="G225" t="s">
        <v>132</v>
      </c>
      <c r="H225">
        <v>20</v>
      </c>
      <c r="J225" s="55"/>
      <c r="K225" s="55"/>
      <c r="L225" s="55"/>
      <c r="M225" s="55"/>
      <c r="N225" s="55"/>
    </row>
    <row r="226" spans="1:14" x14ac:dyDescent="0.25">
      <c r="A226" t="s">
        <v>393</v>
      </c>
      <c r="B226" t="s">
        <v>92</v>
      </c>
      <c r="C226" t="s">
        <v>16</v>
      </c>
      <c r="D226">
        <v>4</v>
      </c>
      <c r="E226" t="s">
        <v>132</v>
      </c>
      <c r="F226" t="s">
        <v>132</v>
      </c>
      <c r="G226" t="s">
        <v>132</v>
      </c>
      <c r="H226">
        <v>4</v>
      </c>
      <c r="J226" s="55"/>
      <c r="K226" s="55"/>
      <c r="L226" s="55"/>
      <c r="M226" s="55"/>
      <c r="N226" s="55"/>
    </row>
    <row r="227" spans="1:14" x14ac:dyDescent="0.25">
      <c r="A227" t="s">
        <v>394</v>
      </c>
      <c r="B227" t="s">
        <v>91</v>
      </c>
      <c r="C227" t="s">
        <v>1</v>
      </c>
      <c r="D227">
        <v>19</v>
      </c>
      <c r="E227">
        <v>16</v>
      </c>
      <c r="F227">
        <v>13</v>
      </c>
      <c r="G227">
        <v>6</v>
      </c>
      <c r="H227">
        <v>54</v>
      </c>
      <c r="J227" s="55"/>
      <c r="K227" s="55"/>
      <c r="L227" s="55"/>
      <c r="M227" s="55"/>
      <c r="N227" s="55"/>
    </row>
    <row r="228" spans="1:14" x14ac:dyDescent="0.25">
      <c r="A228" t="s">
        <v>395</v>
      </c>
      <c r="B228" t="s">
        <v>91</v>
      </c>
      <c r="C228" t="s">
        <v>2</v>
      </c>
      <c r="D228">
        <v>28</v>
      </c>
      <c r="E228">
        <v>8</v>
      </c>
      <c r="F228">
        <v>13</v>
      </c>
      <c r="G228">
        <v>7</v>
      </c>
      <c r="H228">
        <v>56</v>
      </c>
      <c r="J228" s="55"/>
      <c r="K228" s="55"/>
      <c r="L228" s="55"/>
      <c r="M228" s="55"/>
      <c r="N228" s="55"/>
    </row>
    <row r="229" spans="1:14" x14ac:dyDescent="0.25">
      <c r="A229" t="s">
        <v>396</v>
      </c>
      <c r="B229" t="s">
        <v>91</v>
      </c>
      <c r="C229" t="s">
        <v>3</v>
      </c>
      <c r="D229">
        <v>47</v>
      </c>
      <c r="E229">
        <v>29</v>
      </c>
      <c r="F229">
        <v>25</v>
      </c>
      <c r="G229">
        <v>28</v>
      </c>
      <c r="H229">
        <v>129</v>
      </c>
      <c r="J229" s="55"/>
      <c r="K229" s="55"/>
      <c r="L229" s="55"/>
      <c r="M229" s="55"/>
      <c r="N229" s="55"/>
    </row>
    <row r="230" spans="1:14" x14ac:dyDescent="0.25">
      <c r="A230" t="s">
        <v>397</v>
      </c>
      <c r="B230" t="s">
        <v>91</v>
      </c>
      <c r="C230" t="s">
        <v>4</v>
      </c>
      <c r="D230">
        <v>11</v>
      </c>
      <c r="E230">
        <v>5</v>
      </c>
      <c r="F230">
        <v>3</v>
      </c>
      <c r="G230" t="s">
        <v>132</v>
      </c>
      <c r="H230">
        <v>21</v>
      </c>
      <c r="J230" s="55"/>
      <c r="K230" s="55"/>
      <c r="L230" s="55"/>
      <c r="M230" s="55"/>
      <c r="N230" s="55"/>
    </row>
    <row r="231" spans="1:14" x14ac:dyDescent="0.25">
      <c r="A231" t="s">
        <v>398</v>
      </c>
      <c r="B231" t="s">
        <v>91</v>
      </c>
      <c r="C231" t="s">
        <v>5</v>
      </c>
      <c r="D231">
        <v>33</v>
      </c>
      <c r="E231">
        <v>16</v>
      </c>
      <c r="F231">
        <v>19</v>
      </c>
      <c r="G231">
        <v>13</v>
      </c>
      <c r="H231">
        <v>81</v>
      </c>
      <c r="J231" s="55"/>
      <c r="K231" s="55"/>
      <c r="L231" s="55"/>
      <c r="M231" s="55"/>
      <c r="N231" s="55"/>
    </row>
    <row r="232" spans="1:14" x14ac:dyDescent="0.25">
      <c r="A232" t="s">
        <v>399</v>
      </c>
      <c r="B232" t="s">
        <v>91</v>
      </c>
      <c r="C232" t="s">
        <v>6</v>
      </c>
      <c r="D232">
        <v>13</v>
      </c>
      <c r="E232">
        <v>17</v>
      </c>
      <c r="F232">
        <v>13</v>
      </c>
      <c r="G232">
        <v>11</v>
      </c>
      <c r="H232">
        <v>54</v>
      </c>
      <c r="J232" s="55"/>
      <c r="K232" s="55"/>
      <c r="L232" s="55"/>
      <c r="M232" s="55"/>
      <c r="N232" s="55"/>
    </row>
    <row r="233" spans="1:14" x14ac:dyDescent="0.25">
      <c r="A233" t="s">
        <v>400</v>
      </c>
      <c r="B233" t="s">
        <v>91</v>
      </c>
      <c r="C233" t="s">
        <v>7</v>
      </c>
      <c r="D233">
        <v>23</v>
      </c>
      <c r="E233">
        <v>31</v>
      </c>
      <c r="F233">
        <v>27</v>
      </c>
      <c r="G233">
        <v>7</v>
      </c>
      <c r="H233">
        <v>88</v>
      </c>
      <c r="J233" s="55"/>
      <c r="K233" s="55"/>
      <c r="L233" s="55"/>
      <c r="M233" s="55"/>
      <c r="N233" s="55"/>
    </row>
    <row r="234" spans="1:14" x14ac:dyDescent="0.25">
      <c r="A234" t="s">
        <v>401</v>
      </c>
      <c r="B234" t="s">
        <v>91</v>
      </c>
      <c r="C234" t="s">
        <v>8</v>
      </c>
      <c r="D234">
        <v>9</v>
      </c>
      <c r="E234">
        <v>8</v>
      </c>
      <c r="F234">
        <v>7</v>
      </c>
      <c r="G234">
        <v>3</v>
      </c>
      <c r="H234">
        <v>27</v>
      </c>
      <c r="J234" s="55"/>
      <c r="K234" s="55"/>
      <c r="L234" s="55"/>
      <c r="M234" s="55"/>
      <c r="N234" s="55"/>
    </row>
    <row r="235" spans="1:14" x14ac:dyDescent="0.25">
      <c r="A235" t="s">
        <v>402</v>
      </c>
      <c r="B235" t="s">
        <v>91</v>
      </c>
      <c r="C235" t="s">
        <v>9</v>
      </c>
      <c r="D235">
        <v>6</v>
      </c>
      <c r="E235">
        <v>6</v>
      </c>
      <c r="F235" t="s">
        <v>132</v>
      </c>
      <c r="G235" t="s">
        <v>132</v>
      </c>
      <c r="H235">
        <v>12</v>
      </c>
      <c r="J235" s="55"/>
      <c r="K235" s="55"/>
      <c r="L235" s="55"/>
      <c r="M235" s="55"/>
      <c r="N235" s="55"/>
    </row>
    <row r="236" spans="1:14" x14ac:dyDescent="0.25">
      <c r="A236" t="s">
        <v>403</v>
      </c>
      <c r="B236" t="s">
        <v>91</v>
      </c>
      <c r="C236" t="s">
        <v>10</v>
      </c>
      <c r="D236">
        <v>6</v>
      </c>
      <c r="E236">
        <v>6</v>
      </c>
      <c r="F236">
        <v>5</v>
      </c>
      <c r="G236">
        <v>4</v>
      </c>
      <c r="H236">
        <v>21</v>
      </c>
      <c r="J236" s="55"/>
      <c r="K236" s="55"/>
      <c r="L236" s="55"/>
      <c r="M236" s="55"/>
      <c r="N236" s="55"/>
    </row>
    <row r="237" spans="1:14" x14ac:dyDescent="0.25">
      <c r="A237" t="s">
        <v>404</v>
      </c>
      <c r="B237" t="s">
        <v>91</v>
      </c>
      <c r="C237" t="s">
        <v>11</v>
      </c>
      <c r="D237">
        <v>25</v>
      </c>
      <c r="E237">
        <v>19</v>
      </c>
      <c r="F237">
        <v>34</v>
      </c>
      <c r="G237">
        <v>12</v>
      </c>
      <c r="H237">
        <v>90</v>
      </c>
      <c r="J237" s="55"/>
      <c r="K237" s="55"/>
      <c r="L237" s="55"/>
      <c r="M237" s="55"/>
      <c r="N237" s="55"/>
    </row>
    <row r="238" spans="1:14" x14ac:dyDescent="0.25">
      <c r="A238" t="s">
        <v>405</v>
      </c>
      <c r="B238" t="s">
        <v>91</v>
      </c>
      <c r="C238" t="s">
        <v>12</v>
      </c>
      <c r="D238">
        <v>27</v>
      </c>
      <c r="E238">
        <v>26</v>
      </c>
      <c r="F238">
        <v>20</v>
      </c>
      <c r="G238">
        <v>7</v>
      </c>
      <c r="H238">
        <v>80</v>
      </c>
      <c r="J238" s="55"/>
      <c r="K238" s="55"/>
      <c r="L238" s="55"/>
      <c r="M238" s="55"/>
      <c r="N238" s="55"/>
    </row>
    <row r="239" spans="1:14" x14ac:dyDescent="0.25">
      <c r="A239" t="s">
        <v>406</v>
      </c>
      <c r="B239" t="s">
        <v>91</v>
      </c>
      <c r="C239" t="s">
        <v>13</v>
      </c>
      <c r="D239">
        <v>4</v>
      </c>
      <c r="E239" t="s">
        <v>132</v>
      </c>
      <c r="F239">
        <v>3</v>
      </c>
      <c r="G239" t="s">
        <v>132</v>
      </c>
      <c r="H239">
        <v>7</v>
      </c>
      <c r="J239" s="55"/>
      <c r="K239" s="55"/>
      <c r="L239" s="55"/>
      <c r="M239" s="55"/>
      <c r="N239" s="55"/>
    </row>
    <row r="240" spans="1:14" x14ac:dyDescent="0.25">
      <c r="A240" t="s">
        <v>407</v>
      </c>
      <c r="B240" t="s">
        <v>91</v>
      </c>
      <c r="C240" t="s">
        <v>14</v>
      </c>
      <c r="D240">
        <v>33</v>
      </c>
      <c r="E240">
        <v>25</v>
      </c>
      <c r="F240">
        <v>37</v>
      </c>
      <c r="G240">
        <v>21</v>
      </c>
      <c r="H240">
        <v>116</v>
      </c>
      <c r="J240" s="55"/>
      <c r="K240" s="55"/>
      <c r="L240" s="55"/>
      <c r="M240" s="55"/>
      <c r="N240" s="55"/>
    </row>
    <row r="241" spans="1:14" x14ac:dyDescent="0.25">
      <c r="A241" t="s">
        <v>408</v>
      </c>
      <c r="B241" t="s">
        <v>91</v>
      </c>
      <c r="C241" t="s">
        <v>15</v>
      </c>
      <c r="D241">
        <v>6</v>
      </c>
      <c r="E241">
        <v>4</v>
      </c>
      <c r="F241" t="s">
        <v>132</v>
      </c>
      <c r="G241" t="s">
        <v>132</v>
      </c>
      <c r="H241">
        <v>12</v>
      </c>
      <c r="J241" s="55"/>
      <c r="K241" s="55"/>
      <c r="L241" s="55"/>
      <c r="M241" s="55"/>
      <c r="N241" s="55"/>
    </row>
    <row r="242" spans="1:14" x14ac:dyDescent="0.25">
      <c r="A242" t="s">
        <v>409</v>
      </c>
      <c r="B242" t="s">
        <v>91</v>
      </c>
      <c r="C242" t="s">
        <v>16</v>
      </c>
      <c r="D242" t="s">
        <v>132</v>
      </c>
      <c r="E242" t="s">
        <v>132</v>
      </c>
      <c r="F242" t="s">
        <v>132</v>
      </c>
      <c r="G242" t="s">
        <v>132</v>
      </c>
      <c r="H242">
        <v>4</v>
      </c>
      <c r="J242" s="55"/>
      <c r="K242" s="55"/>
      <c r="L242" s="55"/>
      <c r="M242" s="55"/>
      <c r="N242" s="55"/>
    </row>
    <row r="243" spans="1:14" x14ac:dyDescent="0.25">
      <c r="A243" t="s">
        <v>410</v>
      </c>
      <c r="B243" t="s">
        <v>106</v>
      </c>
      <c r="C243" t="s">
        <v>1</v>
      </c>
      <c r="D243">
        <v>19</v>
      </c>
      <c r="E243">
        <v>10</v>
      </c>
      <c r="F243">
        <v>13</v>
      </c>
      <c r="G243">
        <v>18</v>
      </c>
      <c r="H243">
        <v>60</v>
      </c>
      <c r="J243" s="55"/>
      <c r="K243" s="55"/>
      <c r="L243" s="55"/>
      <c r="M243" s="55"/>
      <c r="N243" s="55"/>
    </row>
    <row r="244" spans="1:14" x14ac:dyDescent="0.25">
      <c r="A244" t="s">
        <v>411</v>
      </c>
      <c r="B244" t="s">
        <v>106</v>
      </c>
      <c r="C244" t="s">
        <v>2</v>
      </c>
      <c r="D244">
        <v>14</v>
      </c>
      <c r="E244">
        <v>13</v>
      </c>
      <c r="F244">
        <v>11</v>
      </c>
      <c r="G244">
        <v>5</v>
      </c>
      <c r="H244">
        <v>43</v>
      </c>
      <c r="J244" s="55"/>
      <c r="K244" s="55"/>
      <c r="L244" s="55"/>
      <c r="M244" s="55"/>
      <c r="N244" s="55"/>
    </row>
    <row r="245" spans="1:14" x14ac:dyDescent="0.25">
      <c r="A245" t="s">
        <v>412</v>
      </c>
      <c r="B245" t="s">
        <v>106</v>
      </c>
      <c r="C245" t="s">
        <v>3</v>
      </c>
      <c r="D245">
        <v>57</v>
      </c>
      <c r="E245">
        <v>44</v>
      </c>
      <c r="F245">
        <v>40</v>
      </c>
      <c r="G245">
        <v>36</v>
      </c>
      <c r="H245">
        <v>177</v>
      </c>
      <c r="J245" s="55"/>
      <c r="K245" s="55"/>
      <c r="L245" s="55"/>
      <c r="M245" s="55"/>
      <c r="N245" s="55"/>
    </row>
    <row r="246" spans="1:14" x14ac:dyDescent="0.25">
      <c r="A246" t="s">
        <v>413</v>
      </c>
      <c r="B246" t="s">
        <v>106</v>
      </c>
      <c r="C246" t="s">
        <v>4</v>
      </c>
      <c r="D246">
        <v>7</v>
      </c>
      <c r="E246">
        <v>8</v>
      </c>
      <c r="F246">
        <v>11</v>
      </c>
      <c r="G246">
        <v>4</v>
      </c>
      <c r="H246">
        <v>30</v>
      </c>
      <c r="J246" s="55"/>
      <c r="K246" s="55"/>
      <c r="L246" s="55"/>
      <c r="M246" s="55"/>
      <c r="N246" s="55"/>
    </row>
    <row r="247" spans="1:14" x14ac:dyDescent="0.25">
      <c r="A247" t="s">
        <v>414</v>
      </c>
      <c r="B247" t="s">
        <v>106</v>
      </c>
      <c r="C247" t="s">
        <v>5</v>
      </c>
      <c r="D247">
        <v>29</v>
      </c>
      <c r="E247">
        <v>20</v>
      </c>
      <c r="F247">
        <v>27</v>
      </c>
      <c r="G247">
        <v>17</v>
      </c>
      <c r="H247">
        <v>93</v>
      </c>
      <c r="J247" s="55"/>
      <c r="K247" s="55"/>
      <c r="L247" s="55"/>
      <c r="M247" s="55"/>
      <c r="N247" s="55"/>
    </row>
    <row r="248" spans="1:14" x14ac:dyDescent="0.25">
      <c r="A248" t="s">
        <v>415</v>
      </c>
      <c r="B248" t="s">
        <v>106</v>
      </c>
      <c r="C248" t="s">
        <v>6</v>
      </c>
      <c r="D248">
        <v>18</v>
      </c>
      <c r="E248">
        <v>12</v>
      </c>
      <c r="F248">
        <v>20</v>
      </c>
      <c r="G248">
        <v>17</v>
      </c>
      <c r="H248">
        <v>67</v>
      </c>
      <c r="J248" s="55"/>
      <c r="K248" s="55"/>
      <c r="L248" s="55"/>
      <c r="M248" s="55"/>
      <c r="N248" s="55"/>
    </row>
    <row r="249" spans="1:14" x14ac:dyDescent="0.25">
      <c r="A249" t="s">
        <v>416</v>
      </c>
      <c r="B249" t="s">
        <v>106</v>
      </c>
      <c r="C249" t="s">
        <v>7</v>
      </c>
      <c r="D249">
        <v>22</v>
      </c>
      <c r="E249">
        <v>19</v>
      </c>
      <c r="F249">
        <v>22</v>
      </c>
      <c r="G249">
        <v>13</v>
      </c>
      <c r="H249">
        <v>76</v>
      </c>
      <c r="J249" s="55"/>
      <c r="K249" s="55"/>
      <c r="L249" s="55"/>
      <c r="M249" s="55"/>
      <c r="N249" s="55"/>
    </row>
    <row r="250" spans="1:14" x14ac:dyDescent="0.25">
      <c r="A250" t="s">
        <v>417</v>
      </c>
      <c r="B250" t="s">
        <v>106</v>
      </c>
      <c r="C250" t="s">
        <v>8</v>
      </c>
      <c r="D250">
        <v>8</v>
      </c>
      <c r="E250">
        <v>4</v>
      </c>
      <c r="F250">
        <v>8</v>
      </c>
      <c r="G250">
        <v>8</v>
      </c>
      <c r="H250">
        <v>28</v>
      </c>
      <c r="J250" s="55"/>
      <c r="K250" s="55"/>
      <c r="L250" s="55"/>
      <c r="M250" s="55"/>
      <c r="N250" s="55"/>
    </row>
    <row r="251" spans="1:14" x14ac:dyDescent="0.25">
      <c r="A251" t="s">
        <v>418</v>
      </c>
      <c r="B251" t="s">
        <v>106</v>
      </c>
      <c r="C251" t="s">
        <v>9</v>
      </c>
      <c r="D251">
        <v>4</v>
      </c>
      <c r="E251" t="s">
        <v>132</v>
      </c>
      <c r="F251">
        <v>3</v>
      </c>
      <c r="G251" t="s">
        <v>132</v>
      </c>
      <c r="H251">
        <v>9</v>
      </c>
      <c r="J251" s="55"/>
      <c r="K251" s="55"/>
      <c r="L251" s="55"/>
      <c r="M251" s="55"/>
      <c r="N251" s="55"/>
    </row>
    <row r="252" spans="1:14" x14ac:dyDescent="0.25">
      <c r="A252" t="s">
        <v>419</v>
      </c>
      <c r="B252" t="s">
        <v>106</v>
      </c>
      <c r="C252" t="s">
        <v>10</v>
      </c>
      <c r="D252">
        <v>6</v>
      </c>
      <c r="E252">
        <v>5</v>
      </c>
      <c r="F252">
        <v>7</v>
      </c>
      <c r="G252">
        <v>4</v>
      </c>
      <c r="H252">
        <v>22</v>
      </c>
      <c r="J252" s="55"/>
      <c r="K252" s="55"/>
      <c r="L252" s="55"/>
      <c r="M252" s="55"/>
      <c r="N252" s="55"/>
    </row>
    <row r="253" spans="1:14" x14ac:dyDescent="0.25">
      <c r="A253" t="s">
        <v>420</v>
      </c>
      <c r="B253" t="s">
        <v>106</v>
      </c>
      <c r="C253" t="s">
        <v>11</v>
      </c>
      <c r="D253">
        <v>30</v>
      </c>
      <c r="E253">
        <v>14</v>
      </c>
      <c r="F253">
        <v>27</v>
      </c>
      <c r="G253">
        <v>22</v>
      </c>
      <c r="H253">
        <v>93</v>
      </c>
      <c r="J253" s="55"/>
      <c r="K253" s="55"/>
      <c r="L253" s="55"/>
      <c r="M253" s="55"/>
      <c r="N253" s="55"/>
    </row>
    <row r="254" spans="1:14" x14ac:dyDescent="0.25">
      <c r="A254" t="s">
        <v>421</v>
      </c>
      <c r="B254" t="s">
        <v>106</v>
      </c>
      <c r="C254" t="s">
        <v>12</v>
      </c>
      <c r="D254">
        <v>28</v>
      </c>
      <c r="E254">
        <v>25</v>
      </c>
      <c r="F254">
        <v>21</v>
      </c>
      <c r="G254">
        <v>23</v>
      </c>
      <c r="H254">
        <v>97</v>
      </c>
      <c r="J254" s="55"/>
      <c r="K254" s="55"/>
      <c r="L254" s="55"/>
      <c r="M254" s="55"/>
      <c r="N254" s="55"/>
    </row>
    <row r="255" spans="1:14" x14ac:dyDescent="0.25">
      <c r="A255" t="s">
        <v>422</v>
      </c>
      <c r="B255" t="s">
        <v>106</v>
      </c>
      <c r="C255" t="s">
        <v>13</v>
      </c>
      <c r="D255">
        <v>3</v>
      </c>
      <c r="E255" t="s">
        <v>132</v>
      </c>
      <c r="F255">
        <v>4</v>
      </c>
      <c r="G255" t="s">
        <v>132</v>
      </c>
      <c r="H255">
        <v>9</v>
      </c>
      <c r="J255" s="55"/>
      <c r="K255" s="55"/>
      <c r="L255" s="55"/>
      <c r="M255" s="55"/>
      <c r="N255" s="55"/>
    </row>
    <row r="256" spans="1:14" x14ac:dyDescent="0.25">
      <c r="A256" t="s">
        <v>423</v>
      </c>
      <c r="B256" t="s">
        <v>106</v>
      </c>
      <c r="C256" t="s">
        <v>14</v>
      </c>
      <c r="D256">
        <v>34</v>
      </c>
      <c r="E256">
        <v>15</v>
      </c>
      <c r="F256">
        <v>28</v>
      </c>
      <c r="G256">
        <v>23</v>
      </c>
      <c r="H256">
        <v>100</v>
      </c>
      <c r="J256" s="55"/>
      <c r="K256" s="55"/>
      <c r="L256" s="55"/>
      <c r="M256" s="55"/>
      <c r="N256" s="55"/>
    </row>
    <row r="257" spans="1:14" x14ac:dyDescent="0.25">
      <c r="A257" t="s">
        <v>424</v>
      </c>
      <c r="B257" t="s">
        <v>106</v>
      </c>
      <c r="C257" t="s">
        <v>15</v>
      </c>
      <c r="D257" t="s">
        <v>132</v>
      </c>
      <c r="E257" t="s">
        <v>132</v>
      </c>
      <c r="F257" t="s">
        <v>132</v>
      </c>
      <c r="G257" t="s">
        <v>132</v>
      </c>
      <c r="H257">
        <v>5</v>
      </c>
      <c r="J257" s="55"/>
      <c r="K257" s="55"/>
      <c r="L257" s="55"/>
      <c r="M257" s="55"/>
      <c r="N257" s="55"/>
    </row>
    <row r="258" spans="1:14" x14ac:dyDescent="0.25">
      <c r="A258" t="s">
        <v>425</v>
      </c>
      <c r="B258" t="s">
        <v>106</v>
      </c>
      <c r="C258" t="s">
        <v>16</v>
      </c>
      <c r="D258" t="s">
        <v>132</v>
      </c>
      <c r="E258" t="s">
        <v>132</v>
      </c>
      <c r="F258" t="s">
        <v>132</v>
      </c>
      <c r="G258" t="s">
        <v>132</v>
      </c>
      <c r="H258">
        <v>5</v>
      </c>
      <c r="J258" s="55"/>
      <c r="K258" s="55"/>
      <c r="L258" s="55"/>
      <c r="M258" s="55"/>
      <c r="N258" s="55"/>
    </row>
    <row r="259" spans="1:14" x14ac:dyDescent="0.25">
      <c r="A259" t="s">
        <v>426</v>
      </c>
      <c r="B259" t="s">
        <v>110</v>
      </c>
      <c r="C259" t="s">
        <v>1</v>
      </c>
      <c r="D259">
        <v>19</v>
      </c>
      <c r="E259">
        <v>20</v>
      </c>
      <c r="F259">
        <v>16</v>
      </c>
      <c r="G259">
        <v>13</v>
      </c>
      <c r="H259">
        <v>68</v>
      </c>
      <c r="J259" s="55"/>
      <c r="K259" s="55"/>
      <c r="L259" s="55"/>
      <c r="M259" s="55"/>
      <c r="N259" s="55"/>
    </row>
    <row r="260" spans="1:14" x14ac:dyDescent="0.25">
      <c r="A260" t="s">
        <v>427</v>
      </c>
      <c r="B260" t="s">
        <v>110</v>
      </c>
      <c r="C260" t="s">
        <v>2</v>
      </c>
      <c r="D260">
        <v>20</v>
      </c>
      <c r="E260">
        <v>23</v>
      </c>
      <c r="F260">
        <v>6</v>
      </c>
      <c r="G260">
        <v>7</v>
      </c>
      <c r="H260">
        <v>56</v>
      </c>
      <c r="J260" s="55"/>
      <c r="K260" s="55"/>
      <c r="L260" s="55"/>
      <c r="M260" s="55"/>
      <c r="N260" s="55"/>
    </row>
    <row r="261" spans="1:14" x14ac:dyDescent="0.25">
      <c r="A261" t="s">
        <v>428</v>
      </c>
      <c r="B261" t="s">
        <v>110</v>
      </c>
      <c r="C261" t="s">
        <v>3</v>
      </c>
      <c r="D261">
        <v>60</v>
      </c>
      <c r="E261">
        <v>54</v>
      </c>
      <c r="F261">
        <v>48</v>
      </c>
      <c r="G261">
        <v>29</v>
      </c>
      <c r="H261">
        <v>191</v>
      </c>
      <c r="J261" s="55"/>
      <c r="K261" s="55"/>
      <c r="L261" s="55"/>
      <c r="M261" s="55"/>
      <c r="N261" s="55"/>
    </row>
    <row r="262" spans="1:14" x14ac:dyDescent="0.25">
      <c r="A262" t="s">
        <v>429</v>
      </c>
      <c r="B262" t="s">
        <v>110</v>
      </c>
      <c r="C262" t="s">
        <v>4</v>
      </c>
      <c r="D262">
        <v>9</v>
      </c>
      <c r="E262">
        <v>9</v>
      </c>
      <c r="F262">
        <v>6</v>
      </c>
      <c r="G262">
        <v>4</v>
      </c>
      <c r="H262">
        <v>28</v>
      </c>
      <c r="J262" s="55"/>
      <c r="K262" s="55"/>
      <c r="L262" s="55"/>
      <c r="M262" s="55"/>
      <c r="N262" s="55"/>
    </row>
    <row r="263" spans="1:14" x14ac:dyDescent="0.25">
      <c r="A263" t="s">
        <v>430</v>
      </c>
      <c r="B263" t="s">
        <v>110</v>
      </c>
      <c r="C263" t="s">
        <v>5</v>
      </c>
      <c r="D263">
        <v>28</v>
      </c>
      <c r="E263">
        <v>28</v>
      </c>
      <c r="F263">
        <v>24</v>
      </c>
      <c r="G263">
        <v>11</v>
      </c>
      <c r="H263">
        <v>91</v>
      </c>
      <c r="J263" s="55"/>
      <c r="K263" s="55"/>
      <c r="L263" s="55"/>
      <c r="M263" s="55"/>
      <c r="N263" s="55"/>
    </row>
    <row r="264" spans="1:14" x14ac:dyDescent="0.25">
      <c r="A264" t="s">
        <v>431</v>
      </c>
      <c r="B264" t="s">
        <v>110</v>
      </c>
      <c r="C264" t="s">
        <v>6</v>
      </c>
      <c r="D264">
        <v>21</v>
      </c>
      <c r="E264">
        <v>13</v>
      </c>
      <c r="F264">
        <v>21</v>
      </c>
      <c r="G264">
        <v>12</v>
      </c>
      <c r="H264">
        <v>67</v>
      </c>
      <c r="J264" s="55"/>
      <c r="K264" s="55"/>
      <c r="L264" s="55"/>
      <c r="M264" s="55"/>
      <c r="N264" s="55"/>
    </row>
    <row r="265" spans="1:14" x14ac:dyDescent="0.25">
      <c r="A265" t="s">
        <v>432</v>
      </c>
      <c r="B265" t="s">
        <v>110</v>
      </c>
      <c r="C265" t="s">
        <v>7</v>
      </c>
      <c r="D265">
        <v>23</v>
      </c>
      <c r="E265">
        <v>23</v>
      </c>
      <c r="F265">
        <v>25</v>
      </c>
      <c r="G265">
        <v>9</v>
      </c>
      <c r="H265">
        <v>80</v>
      </c>
      <c r="J265" s="55"/>
      <c r="K265" s="55"/>
      <c r="L265" s="55"/>
      <c r="M265" s="55"/>
      <c r="N265" s="55"/>
    </row>
    <row r="266" spans="1:14" x14ac:dyDescent="0.25">
      <c r="A266" t="s">
        <v>433</v>
      </c>
      <c r="B266" t="s">
        <v>110</v>
      </c>
      <c r="C266" t="s">
        <v>8</v>
      </c>
      <c r="D266">
        <v>17</v>
      </c>
      <c r="E266">
        <v>5</v>
      </c>
      <c r="F266">
        <v>7</v>
      </c>
      <c r="G266">
        <v>3</v>
      </c>
      <c r="H266">
        <v>32</v>
      </c>
      <c r="J266" s="55"/>
      <c r="K266" s="55"/>
      <c r="L266" s="55"/>
      <c r="M266" s="55"/>
      <c r="N266" s="55"/>
    </row>
    <row r="267" spans="1:14" x14ac:dyDescent="0.25">
      <c r="A267" t="s">
        <v>434</v>
      </c>
      <c r="B267" t="s">
        <v>110</v>
      </c>
      <c r="C267" t="s">
        <v>9</v>
      </c>
      <c r="D267" t="s">
        <v>132</v>
      </c>
      <c r="E267" t="s">
        <v>132</v>
      </c>
      <c r="F267" t="s">
        <v>132</v>
      </c>
      <c r="G267">
        <v>4</v>
      </c>
      <c r="H267">
        <v>10</v>
      </c>
      <c r="J267" s="55"/>
      <c r="K267" s="55"/>
      <c r="L267" s="55"/>
      <c r="M267" s="55"/>
      <c r="N267" s="55"/>
    </row>
    <row r="268" spans="1:14" x14ac:dyDescent="0.25">
      <c r="A268" t="s">
        <v>435</v>
      </c>
      <c r="B268" t="s">
        <v>110</v>
      </c>
      <c r="C268" t="s">
        <v>10</v>
      </c>
      <c r="D268">
        <v>14</v>
      </c>
      <c r="E268">
        <v>8</v>
      </c>
      <c r="F268">
        <v>10</v>
      </c>
      <c r="G268">
        <v>5</v>
      </c>
      <c r="H268">
        <v>37</v>
      </c>
      <c r="J268" s="55"/>
      <c r="K268" s="55"/>
      <c r="L268" s="55"/>
      <c r="M268" s="55"/>
      <c r="N268" s="55"/>
    </row>
    <row r="269" spans="1:14" x14ac:dyDescent="0.25">
      <c r="A269" t="s">
        <v>436</v>
      </c>
      <c r="B269" t="s">
        <v>110</v>
      </c>
      <c r="C269" t="s">
        <v>11</v>
      </c>
      <c r="D269">
        <v>34</v>
      </c>
      <c r="E269">
        <v>38</v>
      </c>
      <c r="F269">
        <v>26</v>
      </c>
      <c r="G269">
        <v>16</v>
      </c>
      <c r="H269">
        <v>114</v>
      </c>
      <c r="J269" s="55"/>
      <c r="K269" s="55"/>
      <c r="L269" s="55"/>
      <c r="M269" s="55"/>
      <c r="N269" s="55"/>
    </row>
    <row r="270" spans="1:14" x14ac:dyDescent="0.25">
      <c r="A270" t="s">
        <v>437</v>
      </c>
      <c r="B270" t="s">
        <v>110</v>
      </c>
      <c r="C270" t="s">
        <v>12</v>
      </c>
      <c r="D270">
        <v>37</v>
      </c>
      <c r="E270">
        <v>41</v>
      </c>
      <c r="F270">
        <v>33</v>
      </c>
      <c r="G270">
        <v>15</v>
      </c>
      <c r="H270">
        <v>126</v>
      </c>
      <c r="J270" s="55"/>
      <c r="K270" s="55"/>
      <c r="L270" s="55"/>
      <c r="M270" s="55"/>
      <c r="N270" s="55"/>
    </row>
    <row r="271" spans="1:14" x14ac:dyDescent="0.25">
      <c r="A271" t="s">
        <v>438</v>
      </c>
      <c r="B271" t="s">
        <v>110</v>
      </c>
      <c r="C271" t="s">
        <v>13</v>
      </c>
      <c r="D271">
        <v>3</v>
      </c>
      <c r="E271" t="s">
        <v>132</v>
      </c>
      <c r="F271" t="s">
        <v>132</v>
      </c>
      <c r="G271" t="s">
        <v>132</v>
      </c>
      <c r="H271">
        <v>5</v>
      </c>
      <c r="J271" s="55"/>
      <c r="K271" s="55"/>
      <c r="L271" s="55"/>
      <c r="M271" s="55"/>
      <c r="N271" s="55"/>
    </row>
    <row r="272" spans="1:14" x14ac:dyDescent="0.25">
      <c r="A272" t="s">
        <v>439</v>
      </c>
      <c r="B272" t="s">
        <v>110</v>
      </c>
      <c r="C272" t="s">
        <v>14</v>
      </c>
      <c r="D272">
        <v>39</v>
      </c>
      <c r="E272">
        <v>39</v>
      </c>
      <c r="F272">
        <v>39</v>
      </c>
      <c r="G272">
        <v>29</v>
      </c>
      <c r="H272">
        <v>146</v>
      </c>
      <c r="J272" s="55"/>
      <c r="K272" s="55"/>
      <c r="L272" s="55"/>
      <c r="M272" s="55"/>
      <c r="N272" s="55"/>
    </row>
    <row r="273" spans="1:14" x14ac:dyDescent="0.25">
      <c r="A273" t="s">
        <v>440</v>
      </c>
      <c r="B273" t="s">
        <v>110</v>
      </c>
      <c r="C273" t="s">
        <v>15</v>
      </c>
      <c r="D273">
        <v>15</v>
      </c>
      <c r="E273">
        <v>10</v>
      </c>
      <c r="F273" t="s">
        <v>132</v>
      </c>
      <c r="G273" t="s">
        <v>132</v>
      </c>
      <c r="H273">
        <v>27</v>
      </c>
      <c r="J273" s="55"/>
      <c r="K273" s="55"/>
      <c r="L273" s="55"/>
      <c r="M273" s="55"/>
      <c r="N273" s="55"/>
    </row>
    <row r="274" spans="1:14" x14ac:dyDescent="0.25">
      <c r="A274" t="s">
        <v>441</v>
      </c>
      <c r="B274" t="s">
        <v>110</v>
      </c>
      <c r="C274" t="s">
        <v>16</v>
      </c>
      <c r="D274" t="s">
        <v>132</v>
      </c>
      <c r="E274" t="s">
        <v>132</v>
      </c>
      <c r="F274" t="s">
        <v>132</v>
      </c>
      <c r="G274" t="s">
        <v>132</v>
      </c>
      <c r="H274">
        <v>3</v>
      </c>
      <c r="J274" s="55"/>
      <c r="K274" s="55"/>
      <c r="L274" s="55"/>
      <c r="M274" s="55"/>
      <c r="N274" s="55"/>
    </row>
    <row r="275" spans="1:14" x14ac:dyDescent="0.25">
      <c r="A275" t="s">
        <v>442</v>
      </c>
      <c r="B275" t="s">
        <v>101</v>
      </c>
      <c r="C275" t="s">
        <v>1</v>
      </c>
      <c r="D275">
        <v>52</v>
      </c>
      <c r="E275">
        <v>33</v>
      </c>
      <c r="F275">
        <v>32</v>
      </c>
      <c r="G275">
        <v>17</v>
      </c>
      <c r="H275">
        <v>134</v>
      </c>
      <c r="J275" s="55"/>
      <c r="K275" s="55"/>
      <c r="L275" s="55"/>
      <c r="M275" s="55"/>
      <c r="N275" s="55"/>
    </row>
    <row r="276" spans="1:14" x14ac:dyDescent="0.25">
      <c r="A276" t="s">
        <v>443</v>
      </c>
      <c r="B276" t="s">
        <v>101</v>
      </c>
      <c r="C276" t="s">
        <v>2</v>
      </c>
      <c r="D276">
        <v>71</v>
      </c>
      <c r="E276">
        <v>49</v>
      </c>
      <c r="F276">
        <v>42</v>
      </c>
      <c r="G276">
        <v>22</v>
      </c>
      <c r="H276">
        <v>184</v>
      </c>
      <c r="J276" s="55"/>
      <c r="K276" s="55"/>
      <c r="L276" s="55"/>
      <c r="M276" s="55"/>
      <c r="N276" s="55"/>
    </row>
    <row r="277" spans="1:14" x14ac:dyDescent="0.25">
      <c r="A277" t="s">
        <v>444</v>
      </c>
      <c r="B277" t="s">
        <v>101</v>
      </c>
      <c r="C277" t="s">
        <v>3</v>
      </c>
      <c r="D277">
        <v>156</v>
      </c>
      <c r="E277">
        <v>109</v>
      </c>
      <c r="F277">
        <v>97</v>
      </c>
      <c r="G277">
        <v>53</v>
      </c>
      <c r="H277">
        <v>415</v>
      </c>
      <c r="J277" s="55"/>
      <c r="K277" s="55"/>
      <c r="L277" s="55"/>
      <c r="M277" s="55"/>
      <c r="N277" s="55"/>
    </row>
    <row r="278" spans="1:14" x14ac:dyDescent="0.25">
      <c r="A278" t="s">
        <v>445</v>
      </c>
      <c r="B278" t="s">
        <v>101</v>
      </c>
      <c r="C278" t="s">
        <v>4</v>
      </c>
      <c r="D278">
        <v>26</v>
      </c>
      <c r="E278">
        <v>10</v>
      </c>
      <c r="F278">
        <v>19</v>
      </c>
      <c r="G278">
        <v>10</v>
      </c>
      <c r="H278">
        <v>65</v>
      </c>
      <c r="J278" s="55"/>
      <c r="K278" s="55"/>
      <c r="L278" s="55"/>
      <c r="M278" s="55"/>
      <c r="N278" s="55"/>
    </row>
    <row r="279" spans="1:14" x14ac:dyDescent="0.25">
      <c r="A279" t="s">
        <v>446</v>
      </c>
      <c r="B279" t="s">
        <v>101</v>
      </c>
      <c r="C279" t="s">
        <v>5</v>
      </c>
      <c r="D279">
        <v>52</v>
      </c>
      <c r="E279">
        <v>44</v>
      </c>
      <c r="F279">
        <v>51</v>
      </c>
      <c r="G279">
        <v>37</v>
      </c>
      <c r="H279">
        <v>184</v>
      </c>
      <c r="J279" s="55"/>
      <c r="K279" s="55"/>
      <c r="L279" s="55"/>
      <c r="M279" s="55"/>
      <c r="N279" s="55"/>
    </row>
    <row r="280" spans="1:14" x14ac:dyDescent="0.25">
      <c r="A280" t="s">
        <v>447</v>
      </c>
      <c r="B280" t="s">
        <v>101</v>
      </c>
      <c r="C280" t="s">
        <v>6</v>
      </c>
      <c r="D280">
        <v>75</v>
      </c>
      <c r="E280">
        <v>37</v>
      </c>
      <c r="F280">
        <v>42</v>
      </c>
      <c r="G280">
        <v>35</v>
      </c>
      <c r="H280">
        <v>189</v>
      </c>
      <c r="J280" s="55"/>
      <c r="K280" s="55"/>
      <c r="L280" s="55"/>
      <c r="M280" s="55"/>
      <c r="N280" s="55"/>
    </row>
    <row r="281" spans="1:14" x14ac:dyDescent="0.25">
      <c r="A281" t="s">
        <v>448</v>
      </c>
      <c r="B281" t="s">
        <v>101</v>
      </c>
      <c r="C281" t="s">
        <v>7</v>
      </c>
      <c r="D281">
        <v>46</v>
      </c>
      <c r="E281">
        <v>46</v>
      </c>
      <c r="F281">
        <v>70</v>
      </c>
      <c r="G281">
        <v>22</v>
      </c>
      <c r="H281">
        <v>184</v>
      </c>
      <c r="J281" s="55"/>
      <c r="K281" s="55"/>
      <c r="L281" s="55"/>
      <c r="M281" s="55"/>
      <c r="N281" s="55"/>
    </row>
    <row r="282" spans="1:14" x14ac:dyDescent="0.25">
      <c r="A282" t="s">
        <v>449</v>
      </c>
      <c r="B282" t="s">
        <v>101</v>
      </c>
      <c r="C282" t="s">
        <v>8</v>
      </c>
      <c r="D282">
        <v>23</v>
      </c>
      <c r="E282">
        <v>12</v>
      </c>
      <c r="F282">
        <v>13</v>
      </c>
      <c r="G282">
        <v>9</v>
      </c>
      <c r="H282">
        <v>57</v>
      </c>
      <c r="J282" s="55"/>
      <c r="K282" s="55"/>
      <c r="L282" s="55"/>
      <c r="M282" s="55"/>
      <c r="N282" s="55"/>
    </row>
    <row r="283" spans="1:14" x14ac:dyDescent="0.25">
      <c r="A283" t="s">
        <v>450</v>
      </c>
      <c r="B283" t="s">
        <v>101</v>
      </c>
      <c r="C283" t="s">
        <v>9</v>
      </c>
      <c r="D283">
        <v>12</v>
      </c>
      <c r="E283">
        <v>14</v>
      </c>
      <c r="F283">
        <v>4</v>
      </c>
      <c r="G283" t="s">
        <v>132</v>
      </c>
      <c r="H283">
        <v>32</v>
      </c>
      <c r="J283" s="55"/>
      <c r="K283" s="55"/>
      <c r="L283" s="55"/>
      <c r="M283" s="55"/>
      <c r="N283" s="55"/>
    </row>
    <row r="284" spans="1:14" x14ac:dyDescent="0.25">
      <c r="A284" t="s">
        <v>451</v>
      </c>
      <c r="B284" t="s">
        <v>101</v>
      </c>
      <c r="C284" t="s">
        <v>10</v>
      </c>
      <c r="D284">
        <v>45</v>
      </c>
      <c r="E284">
        <v>18</v>
      </c>
      <c r="F284">
        <v>14</v>
      </c>
      <c r="G284">
        <v>9</v>
      </c>
      <c r="H284">
        <v>86</v>
      </c>
      <c r="J284" s="55"/>
      <c r="K284" s="55"/>
      <c r="L284" s="55"/>
      <c r="M284" s="55"/>
      <c r="N284" s="55"/>
    </row>
    <row r="285" spans="1:14" x14ac:dyDescent="0.25">
      <c r="A285" t="s">
        <v>452</v>
      </c>
      <c r="B285" t="s">
        <v>101</v>
      </c>
      <c r="C285" t="s">
        <v>11</v>
      </c>
      <c r="D285">
        <v>107</v>
      </c>
      <c r="E285">
        <v>56</v>
      </c>
      <c r="F285">
        <v>61</v>
      </c>
      <c r="G285">
        <v>43</v>
      </c>
      <c r="H285">
        <v>267</v>
      </c>
      <c r="J285" s="55"/>
      <c r="K285" s="55"/>
      <c r="L285" s="55"/>
      <c r="M285" s="55"/>
      <c r="N285" s="55"/>
    </row>
    <row r="286" spans="1:14" x14ac:dyDescent="0.25">
      <c r="A286" t="s">
        <v>453</v>
      </c>
      <c r="B286" t="s">
        <v>101</v>
      </c>
      <c r="C286" t="s">
        <v>12</v>
      </c>
      <c r="D286">
        <v>95</v>
      </c>
      <c r="E286">
        <v>54</v>
      </c>
      <c r="F286">
        <v>56</v>
      </c>
      <c r="G286">
        <v>35</v>
      </c>
      <c r="H286">
        <v>240</v>
      </c>
      <c r="J286" s="55"/>
      <c r="K286" s="55"/>
      <c r="L286" s="55"/>
      <c r="M286" s="55"/>
      <c r="N286" s="55"/>
    </row>
    <row r="287" spans="1:14" x14ac:dyDescent="0.25">
      <c r="A287" t="s">
        <v>454</v>
      </c>
      <c r="B287" t="s">
        <v>101</v>
      </c>
      <c r="C287" t="s">
        <v>13</v>
      </c>
      <c r="D287">
        <v>14</v>
      </c>
      <c r="E287">
        <v>4</v>
      </c>
      <c r="F287">
        <v>3</v>
      </c>
      <c r="G287" t="s">
        <v>132</v>
      </c>
      <c r="H287">
        <v>21</v>
      </c>
      <c r="J287" s="55"/>
      <c r="K287" s="55"/>
      <c r="L287" s="55"/>
      <c r="M287" s="55"/>
      <c r="N287" s="55"/>
    </row>
    <row r="288" spans="1:14" x14ac:dyDescent="0.25">
      <c r="A288" t="s">
        <v>455</v>
      </c>
      <c r="B288" t="s">
        <v>101</v>
      </c>
      <c r="C288" t="s">
        <v>14</v>
      </c>
      <c r="D288">
        <v>62</v>
      </c>
      <c r="E288">
        <v>72</v>
      </c>
      <c r="F288">
        <v>68</v>
      </c>
      <c r="G288">
        <v>42</v>
      </c>
      <c r="H288">
        <v>244</v>
      </c>
      <c r="J288" s="55"/>
      <c r="K288" s="55"/>
      <c r="L288" s="55"/>
      <c r="M288" s="55"/>
      <c r="N288" s="55"/>
    </row>
    <row r="289" spans="1:14" x14ac:dyDescent="0.25">
      <c r="A289" t="s">
        <v>456</v>
      </c>
      <c r="B289" t="s">
        <v>101</v>
      </c>
      <c r="C289" t="s">
        <v>15</v>
      </c>
      <c r="D289">
        <v>13</v>
      </c>
      <c r="E289">
        <v>11</v>
      </c>
      <c r="F289">
        <v>9</v>
      </c>
      <c r="G289" t="s">
        <v>132</v>
      </c>
      <c r="H289">
        <v>35</v>
      </c>
      <c r="J289" s="55"/>
      <c r="K289" s="55"/>
      <c r="L289" s="55"/>
      <c r="M289" s="55"/>
      <c r="N289" s="55"/>
    </row>
    <row r="290" spans="1:14" x14ac:dyDescent="0.25">
      <c r="A290" t="s">
        <v>457</v>
      </c>
      <c r="B290" t="s">
        <v>101</v>
      </c>
      <c r="C290" t="s">
        <v>16</v>
      </c>
      <c r="D290">
        <v>4</v>
      </c>
      <c r="E290" t="s">
        <v>132</v>
      </c>
      <c r="F290" t="s">
        <v>132</v>
      </c>
      <c r="G290" t="s">
        <v>132</v>
      </c>
      <c r="H290">
        <v>7</v>
      </c>
      <c r="J290" s="55"/>
      <c r="K290" s="55"/>
      <c r="L290" s="55"/>
      <c r="M290" s="55"/>
      <c r="N290" s="55"/>
    </row>
    <row r="291" spans="1:14" x14ac:dyDescent="0.25">
      <c r="A291" t="s">
        <v>458</v>
      </c>
      <c r="B291" t="s">
        <v>111</v>
      </c>
      <c r="C291" t="s">
        <v>1</v>
      </c>
      <c r="D291">
        <v>50</v>
      </c>
      <c r="E291">
        <v>45</v>
      </c>
      <c r="F291">
        <v>59</v>
      </c>
      <c r="G291">
        <v>41</v>
      </c>
      <c r="H291">
        <v>195</v>
      </c>
      <c r="J291" s="55"/>
      <c r="K291" s="55"/>
      <c r="L291" s="55"/>
      <c r="M291" s="55"/>
      <c r="N291" s="55"/>
    </row>
    <row r="292" spans="1:14" x14ac:dyDescent="0.25">
      <c r="A292" t="s">
        <v>459</v>
      </c>
      <c r="B292" t="s">
        <v>111</v>
      </c>
      <c r="C292" t="s">
        <v>2</v>
      </c>
      <c r="D292">
        <v>50</v>
      </c>
      <c r="E292">
        <v>41</v>
      </c>
      <c r="F292">
        <v>36</v>
      </c>
      <c r="G292">
        <v>31</v>
      </c>
      <c r="H292">
        <v>158</v>
      </c>
      <c r="J292" s="55"/>
      <c r="K292" s="55"/>
      <c r="L292" s="55"/>
      <c r="M292" s="55"/>
      <c r="N292" s="55"/>
    </row>
    <row r="293" spans="1:14" x14ac:dyDescent="0.25">
      <c r="A293" t="s">
        <v>460</v>
      </c>
      <c r="B293" t="s">
        <v>111</v>
      </c>
      <c r="C293" t="s">
        <v>3</v>
      </c>
      <c r="D293">
        <v>122</v>
      </c>
      <c r="E293">
        <v>162</v>
      </c>
      <c r="F293">
        <v>104</v>
      </c>
      <c r="G293">
        <v>117</v>
      </c>
      <c r="H293">
        <v>505</v>
      </c>
      <c r="J293" s="55"/>
      <c r="K293" s="55"/>
      <c r="L293" s="55"/>
      <c r="M293" s="55"/>
      <c r="N293" s="55"/>
    </row>
    <row r="294" spans="1:14" x14ac:dyDescent="0.25">
      <c r="A294" t="s">
        <v>461</v>
      </c>
      <c r="B294" t="s">
        <v>111</v>
      </c>
      <c r="C294" t="s">
        <v>4</v>
      </c>
      <c r="D294">
        <v>27</v>
      </c>
      <c r="E294">
        <v>21</v>
      </c>
      <c r="F294">
        <v>16</v>
      </c>
      <c r="G294">
        <v>21</v>
      </c>
      <c r="H294">
        <v>85</v>
      </c>
      <c r="J294" s="55"/>
      <c r="K294" s="55"/>
      <c r="L294" s="55"/>
      <c r="M294" s="55"/>
      <c r="N294" s="55"/>
    </row>
    <row r="295" spans="1:14" x14ac:dyDescent="0.25">
      <c r="A295" t="s">
        <v>462</v>
      </c>
      <c r="B295" t="s">
        <v>111</v>
      </c>
      <c r="C295" t="s">
        <v>5</v>
      </c>
      <c r="D295">
        <v>72</v>
      </c>
      <c r="E295">
        <v>59</v>
      </c>
      <c r="F295">
        <v>56</v>
      </c>
      <c r="G295">
        <v>37</v>
      </c>
      <c r="H295">
        <v>224</v>
      </c>
      <c r="J295" s="55"/>
      <c r="K295" s="55"/>
      <c r="L295" s="55"/>
      <c r="M295" s="55"/>
      <c r="N295" s="55"/>
    </row>
    <row r="296" spans="1:14" x14ac:dyDescent="0.25">
      <c r="A296" t="s">
        <v>463</v>
      </c>
      <c r="B296" t="s">
        <v>111</v>
      </c>
      <c r="C296" t="s">
        <v>6</v>
      </c>
      <c r="D296">
        <v>56</v>
      </c>
      <c r="E296">
        <v>52</v>
      </c>
      <c r="F296">
        <v>46</v>
      </c>
      <c r="G296">
        <v>47</v>
      </c>
      <c r="H296">
        <v>201</v>
      </c>
      <c r="J296" s="55"/>
      <c r="K296" s="55"/>
      <c r="L296" s="55"/>
      <c r="M296" s="55"/>
      <c r="N296" s="55"/>
    </row>
    <row r="297" spans="1:14" x14ac:dyDescent="0.25">
      <c r="A297" t="s">
        <v>464</v>
      </c>
      <c r="B297" t="s">
        <v>111</v>
      </c>
      <c r="C297" t="s">
        <v>7</v>
      </c>
      <c r="D297">
        <v>46</v>
      </c>
      <c r="E297">
        <v>63</v>
      </c>
      <c r="F297">
        <v>51</v>
      </c>
      <c r="G297">
        <v>29</v>
      </c>
      <c r="H297">
        <v>189</v>
      </c>
      <c r="J297" s="55"/>
      <c r="K297" s="55"/>
      <c r="L297" s="55"/>
      <c r="M297" s="55"/>
      <c r="N297" s="55"/>
    </row>
    <row r="298" spans="1:14" x14ac:dyDescent="0.25">
      <c r="A298" t="s">
        <v>465</v>
      </c>
      <c r="B298" t="s">
        <v>111</v>
      </c>
      <c r="C298" t="s">
        <v>8</v>
      </c>
      <c r="D298">
        <v>16</v>
      </c>
      <c r="E298">
        <v>22</v>
      </c>
      <c r="F298">
        <v>25</v>
      </c>
      <c r="G298">
        <v>14</v>
      </c>
      <c r="H298">
        <v>77</v>
      </c>
      <c r="J298" s="55"/>
      <c r="K298" s="55"/>
      <c r="L298" s="55"/>
      <c r="M298" s="55"/>
      <c r="N298" s="55"/>
    </row>
    <row r="299" spans="1:14" x14ac:dyDescent="0.25">
      <c r="A299" t="s">
        <v>466</v>
      </c>
      <c r="B299" t="s">
        <v>111</v>
      </c>
      <c r="C299" t="s">
        <v>9</v>
      </c>
      <c r="D299">
        <v>4</v>
      </c>
      <c r="E299">
        <v>10</v>
      </c>
      <c r="F299">
        <v>6</v>
      </c>
      <c r="G299">
        <v>4</v>
      </c>
      <c r="H299">
        <v>24</v>
      </c>
      <c r="J299" s="55"/>
      <c r="K299" s="55"/>
      <c r="L299" s="55"/>
      <c r="M299" s="55"/>
      <c r="N299" s="55"/>
    </row>
    <row r="300" spans="1:14" x14ac:dyDescent="0.25">
      <c r="A300" t="s">
        <v>467</v>
      </c>
      <c r="B300" t="s">
        <v>111</v>
      </c>
      <c r="C300" t="s">
        <v>10</v>
      </c>
      <c r="D300">
        <v>22</v>
      </c>
      <c r="E300">
        <v>25</v>
      </c>
      <c r="F300">
        <v>15</v>
      </c>
      <c r="G300">
        <v>18</v>
      </c>
      <c r="H300">
        <v>80</v>
      </c>
      <c r="J300" s="55"/>
      <c r="K300" s="55"/>
      <c r="L300" s="55"/>
      <c r="M300" s="55"/>
      <c r="N300" s="55"/>
    </row>
    <row r="301" spans="1:14" x14ac:dyDescent="0.25">
      <c r="A301" t="s">
        <v>468</v>
      </c>
      <c r="B301" t="s">
        <v>111</v>
      </c>
      <c r="C301" t="s">
        <v>11</v>
      </c>
      <c r="D301">
        <v>55</v>
      </c>
      <c r="E301">
        <v>75</v>
      </c>
      <c r="F301">
        <v>54</v>
      </c>
      <c r="G301">
        <v>46</v>
      </c>
      <c r="H301">
        <v>230</v>
      </c>
      <c r="J301" s="55"/>
      <c r="K301" s="55"/>
      <c r="L301" s="55"/>
      <c r="M301" s="55"/>
      <c r="N301" s="55"/>
    </row>
    <row r="302" spans="1:14" x14ac:dyDescent="0.25">
      <c r="A302" t="s">
        <v>469</v>
      </c>
      <c r="B302" t="s">
        <v>111</v>
      </c>
      <c r="C302" t="s">
        <v>12</v>
      </c>
      <c r="D302">
        <v>75</v>
      </c>
      <c r="E302">
        <v>72</v>
      </c>
      <c r="F302">
        <v>66</v>
      </c>
      <c r="G302">
        <v>57</v>
      </c>
      <c r="H302">
        <v>270</v>
      </c>
      <c r="J302" s="55"/>
      <c r="K302" s="55"/>
      <c r="L302" s="55"/>
      <c r="M302" s="55"/>
      <c r="N302" s="55"/>
    </row>
    <row r="303" spans="1:14" x14ac:dyDescent="0.25">
      <c r="A303" t="s">
        <v>470</v>
      </c>
      <c r="B303" t="s">
        <v>111</v>
      </c>
      <c r="C303" t="s">
        <v>13</v>
      </c>
      <c r="D303">
        <v>8</v>
      </c>
      <c r="E303">
        <v>5</v>
      </c>
      <c r="F303">
        <v>6</v>
      </c>
      <c r="G303" t="s">
        <v>132</v>
      </c>
      <c r="H303">
        <v>20</v>
      </c>
      <c r="J303" s="55"/>
      <c r="K303" s="55"/>
      <c r="L303" s="55"/>
      <c r="M303" s="55"/>
      <c r="N303" s="55"/>
    </row>
    <row r="304" spans="1:14" x14ac:dyDescent="0.25">
      <c r="A304" t="s">
        <v>471</v>
      </c>
      <c r="B304" t="s">
        <v>111</v>
      </c>
      <c r="C304" t="s">
        <v>14</v>
      </c>
      <c r="D304">
        <v>65</v>
      </c>
      <c r="E304">
        <v>92</v>
      </c>
      <c r="F304">
        <v>62</v>
      </c>
      <c r="G304">
        <v>72</v>
      </c>
      <c r="H304">
        <v>291</v>
      </c>
      <c r="J304" s="55"/>
      <c r="K304" s="55"/>
      <c r="L304" s="55"/>
      <c r="M304" s="55"/>
      <c r="N304" s="55"/>
    </row>
    <row r="305" spans="1:14" x14ac:dyDescent="0.25">
      <c r="A305" t="s">
        <v>472</v>
      </c>
      <c r="B305" t="s">
        <v>111</v>
      </c>
      <c r="C305" t="s">
        <v>15</v>
      </c>
      <c r="D305">
        <v>16</v>
      </c>
      <c r="E305">
        <v>17</v>
      </c>
      <c r="F305">
        <v>11</v>
      </c>
      <c r="G305">
        <v>3</v>
      </c>
      <c r="H305">
        <v>47</v>
      </c>
      <c r="J305" s="55"/>
      <c r="K305" s="55"/>
      <c r="L305" s="55"/>
      <c r="M305" s="55"/>
      <c r="N305" s="55"/>
    </row>
    <row r="306" spans="1:14" x14ac:dyDescent="0.25">
      <c r="A306" t="s">
        <v>473</v>
      </c>
      <c r="B306" t="s">
        <v>111</v>
      </c>
      <c r="C306" t="s">
        <v>16</v>
      </c>
      <c r="D306">
        <v>5</v>
      </c>
      <c r="E306" t="s">
        <v>132</v>
      </c>
      <c r="F306">
        <v>3</v>
      </c>
      <c r="G306" t="s">
        <v>132</v>
      </c>
      <c r="H306">
        <v>12</v>
      </c>
      <c r="J306" s="55"/>
      <c r="K306" s="55"/>
      <c r="L306" s="55"/>
      <c r="M306" s="55"/>
      <c r="N306" s="55"/>
    </row>
    <row r="307" spans="1:14" x14ac:dyDescent="0.25">
      <c r="A307" t="s">
        <v>474</v>
      </c>
      <c r="B307" t="s">
        <v>98</v>
      </c>
      <c r="C307" t="s">
        <v>1</v>
      </c>
      <c r="D307">
        <v>35</v>
      </c>
      <c r="E307">
        <v>32</v>
      </c>
      <c r="F307">
        <v>24</v>
      </c>
      <c r="G307">
        <v>16</v>
      </c>
      <c r="H307">
        <v>107</v>
      </c>
      <c r="J307" s="55"/>
      <c r="K307" s="55"/>
      <c r="L307" s="55"/>
      <c r="M307" s="55"/>
      <c r="N307" s="55"/>
    </row>
    <row r="308" spans="1:14" x14ac:dyDescent="0.25">
      <c r="A308" t="s">
        <v>475</v>
      </c>
      <c r="B308" t="s">
        <v>98</v>
      </c>
      <c r="C308" t="s">
        <v>2</v>
      </c>
      <c r="D308">
        <v>34</v>
      </c>
      <c r="E308">
        <v>19</v>
      </c>
      <c r="F308">
        <v>12</v>
      </c>
      <c r="G308">
        <v>8</v>
      </c>
      <c r="H308">
        <v>73</v>
      </c>
      <c r="J308" s="55"/>
      <c r="K308" s="55"/>
      <c r="L308" s="55"/>
      <c r="M308" s="55"/>
      <c r="N308" s="55"/>
    </row>
    <row r="309" spans="1:14" x14ac:dyDescent="0.25">
      <c r="A309" t="s">
        <v>476</v>
      </c>
      <c r="B309" t="s">
        <v>98</v>
      </c>
      <c r="C309" t="s">
        <v>3</v>
      </c>
      <c r="D309">
        <v>77</v>
      </c>
      <c r="E309">
        <v>79</v>
      </c>
      <c r="F309">
        <v>74</v>
      </c>
      <c r="G309">
        <v>47</v>
      </c>
      <c r="H309">
        <v>277</v>
      </c>
      <c r="J309" s="55"/>
      <c r="K309" s="55"/>
      <c r="L309" s="55"/>
      <c r="M309" s="55"/>
      <c r="N309" s="55"/>
    </row>
    <row r="310" spans="1:14" x14ac:dyDescent="0.25">
      <c r="A310" t="s">
        <v>477</v>
      </c>
      <c r="B310" t="s">
        <v>98</v>
      </c>
      <c r="C310" t="s">
        <v>4</v>
      </c>
      <c r="D310">
        <v>24</v>
      </c>
      <c r="E310">
        <v>11</v>
      </c>
      <c r="F310">
        <v>18</v>
      </c>
      <c r="G310">
        <v>11</v>
      </c>
      <c r="H310">
        <v>64</v>
      </c>
      <c r="J310" s="55"/>
      <c r="K310" s="55"/>
      <c r="L310" s="55"/>
      <c r="M310" s="55"/>
      <c r="N310" s="55"/>
    </row>
    <row r="311" spans="1:14" x14ac:dyDescent="0.25">
      <c r="A311" t="s">
        <v>478</v>
      </c>
      <c r="B311" t="s">
        <v>98</v>
      </c>
      <c r="C311" t="s">
        <v>5</v>
      </c>
      <c r="D311">
        <v>41</v>
      </c>
      <c r="E311">
        <v>30</v>
      </c>
      <c r="F311">
        <v>46</v>
      </c>
      <c r="G311">
        <v>23</v>
      </c>
      <c r="H311">
        <v>140</v>
      </c>
      <c r="J311" s="55"/>
      <c r="K311" s="55"/>
      <c r="L311" s="55"/>
      <c r="M311" s="55"/>
      <c r="N311" s="55"/>
    </row>
    <row r="312" spans="1:14" x14ac:dyDescent="0.25">
      <c r="A312" t="s">
        <v>479</v>
      </c>
      <c r="B312" t="s">
        <v>98</v>
      </c>
      <c r="C312" t="s">
        <v>6</v>
      </c>
      <c r="D312">
        <v>34</v>
      </c>
      <c r="E312">
        <v>49</v>
      </c>
      <c r="F312">
        <v>35</v>
      </c>
      <c r="G312">
        <v>23</v>
      </c>
      <c r="H312">
        <v>141</v>
      </c>
      <c r="J312" s="55"/>
      <c r="K312" s="55"/>
      <c r="L312" s="55"/>
      <c r="M312" s="55"/>
      <c r="N312" s="55"/>
    </row>
    <row r="313" spans="1:14" x14ac:dyDescent="0.25">
      <c r="A313" t="s">
        <v>480</v>
      </c>
      <c r="B313" t="s">
        <v>98</v>
      </c>
      <c r="C313" t="s">
        <v>7</v>
      </c>
      <c r="D313">
        <v>35</v>
      </c>
      <c r="E313">
        <v>68</v>
      </c>
      <c r="F313">
        <v>43</v>
      </c>
      <c r="G313">
        <v>24</v>
      </c>
      <c r="H313">
        <v>170</v>
      </c>
      <c r="J313" s="55"/>
      <c r="K313" s="55"/>
      <c r="L313" s="55"/>
      <c r="M313" s="55"/>
      <c r="N313" s="55"/>
    </row>
    <row r="314" spans="1:14" x14ac:dyDescent="0.25">
      <c r="A314" t="s">
        <v>481</v>
      </c>
      <c r="B314" t="s">
        <v>98</v>
      </c>
      <c r="C314" t="s">
        <v>8</v>
      </c>
      <c r="D314">
        <v>16</v>
      </c>
      <c r="E314">
        <v>14</v>
      </c>
      <c r="F314">
        <v>13</v>
      </c>
      <c r="G314">
        <v>3</v>
      </c>
      <c r="H314">
        <v>46</v>
      </c>
      <c r="J314" s="55"/>
      <c r="K314" s="55"/>
      <c r="L314" s="55"/>
      <c r="M314" s="55"/>
      <c r="N314" s="55"/>
    </row>
    <row r="315" spans="1:14" x14ac:dyDescent="0.25">
      <c r="A315" t="s">
        <v>482</v>
      </c>
      <c r="B315" t="s">
        <v>98</v>
      </c>
      <c r="C315" t="s">
        <v>9</v>
      </c>
      <c r="D315">
        <v>10</v>
      </c>
      <c r="E315">
        <v>3</v>
      </c>
      <c r="F315">
        <v>3</v>
      </c>
      <c r="G315">
        <v>3</v>
      </c>
      <c r="H315">
        <v>19</v>
      </c>
      <c r="J315" s="55"/>
      <c r="K315" s="55"/>
      <c r="L315" s="55"/>
      <c r="M315" s="55"/>
      <c r="N315" s="55"/>
    </row>
    <row r="316" spans="1:14" x14ac:dyDescent="0.25">
      <c r="A316" t="s">
        <v>483</v>
      </c>
      <c r="B316" t="s">
        <v>98</v>
      </c>
      <c r="C316" t="s">
        <v>10</v>
      </c>
      <c r="D316">
        <v>15</v>
      </c>
      <c r="E316">
        <v>23</v>
      </c>
      <c r="F316">
        <v>15</v>
      </c>
      <c r="G316">
        <v>16</v>
      </c>
      <c r="H316">
        <v>69</v>
      </c>
      <c r="J316" s="55"/>
      <c r="K316" s="55"/>
      <c r="L316" s="55"/>
      <c r="M316" s="55"/>
      <c r="N316" s="55"/>
    </row>
    <row r="317" spans="1:14" x14ac:dyDescent="0.25">
      <c r="A317" t="s">
        <v>484</v>
      </c>
      <c r="B317" t="s">
        <v>98</v>
      </c>
      <c r="C317" t="s">
        <v>11</v>
      </c>
      <c r="D317">
        <v>56</v>
      </c>
      <c r="E317">
        <v>46</v>
      </c>
      <c r="F317">
        <v>36</v>
      </c>
      <c r="G317">
        <v>26</v>
      </c>
      <c r="H317">
        <v>164</v>
      </c>
      <c r="J317" s="55"/>
      <c r="K317" s="55"/>
      <c r="L317" s="55"/>
      <c r="M317" s="55"/>
      <c r="N317" s="55"/>
    </row>
    <row r="318" spans="1:14" x14ac:dyDescent="0.25">
      <c r="A318" t="s">
        <v>485</v>
      </c>
      <c r="B318" t="s">
        <v>98</v>
      </c>
      <c r="C318" t="s">
        <v>12</v>
      </c>
      <c r="D318">
        <v>62</v>
      </c>
      <c r="E318">
        <v>42</v>
      </c>
      <c r="F318">
        <v>36</v>
      </c>
      <c r="G318">
        <v>31</v>
      </c>
      <c r="H318">
        <v>171</v>
      </c>
      <c r="J318" s="55"/>
      <c r="K318" s="55"/>
      <c r="L318" s="55"/>
      <c r="M318" s="55"/>
      <c r="N318" s="55"/>
    </row>
    <row r="319" spans="1:14" x14ac:dyDescent="0.25">
      <c r="A319" t="s">
        <v>486</v>
      </c>
      <c r="B319" t="s">
        <v>98</v>
      </c>
      <c r="C319" t="s">
        <v>13</v>
      </c>
      <c r="D319">
        <v>4</v>
      </c>
      <c r="E319">
        <v>4</v>
      </c>
      <c r="F319">
        <v>5</v>
      </c>
      <c r="G319" t="s">
        <v>132</v>
      </c>
      <c r="H319">
        <v>14</v>
      </c>
      <c r="J319" s="55"/>
      <c r="K319" s="55"/>
      <c r="L319" s="55"/>
      <c r="M319" s="55"/>
      <c r="N319" s="55"/>
    </row>
    <row r="320" spans="1:14" x14ac:dyDescent="0.25">
      <c r="A320" t="s">
        <v>487</v>
      </c>
      <c r="B320" t="s">
        <v>98</v>
      </c>
      <c r="C320" t="s">
        <v>14</v>
      </c>
      <c r="D320">
        <v>50</v>
      </c>
      <c r="E320">
        <v>58</v>
      </c>
      <c r="F320">
        <v>53</v>
      </c>
      <c r="G320">
        <v>36</v>
      </c>
      <c r="H320">
        <v>197</v>
      </c>
      <c r="J320" s="55"/>
      <c r="K320" s="55"/>
      <c r="L320" s="55"/>
      <c r="M320" s="55"/>
      <c r="N320" s="55"/>
    </row>
    <row r="321" spans="1:14" x14ac:dyDescent="0.25">
      <c r="A321" t="s">
        <v>488</v>
      </c>
      <c r="B321" t="s">
        <v>98</v>
      </c>
      <c r="C321" t="s">
        <v>15</v>
      </c>
      <c r="D321">
        <v>13</v>
      </c>
      <c r="E321">
        <v>4</v>
      </c>
      <c r="F321">
        <v>4</v>
      </c>
      <c r="G321" t="s">
        <v>132</v>
      </c>
      <c r="H321">
        <v>23</v>
      </c>
      <c r="J321" s="55"/>
      <c r="K321" s="55"/>
      <c r="L321" s="55"/>
      <c r="M321" s="55"/>
      <c r="N321" s="55"/>
    </row>
    <row r="322" spans="1:14" x14ac:dyDescent="0.25">
      <c r="A322" t="s">
        <v>489</v>
      </c>
      <c r="B322" t="s">
        <v>98</v>
      </c>
      <c r="C322" t="s">
        <v>16</v>
      </c>
      <c r="D322">
        <v>3</v>
      </c>
      <c r="E322">
        <v>3</v>
      </c>
      <c r="F322" t="s">
        <v>132</v>
      </c>
      <c r="G322" t="s">
        <v>132</v>
      </c>
      <c r="H322">
        <v>9</v>
      </c>
      <c r="J322" s="55"/>
      <c r="K322" s="55"/>
      <c r="L322" s="55"/>
      <c r="M322" s="55"/>
      <c r="N322" s="55"/>
    </row>
    <row r="323" spans="1:14" x14ac:dyDescent="0.25">
      <c r="A323" t="s">
        <v>490</v>
      </c>
      <c r="B323" t="s">
        <v>83</v>
      </c>
      <c r="C323" t="s">
        <v>1</v>
      </c>
      <c r="D323">
        <v>22</v>
      </c>
      <c r="E323">
        <v>25</v>
      </c>
      <c r="F323">
        <v>23</v>
      </c>
      <c r="G323">
        <v>16</v>
      </c>
      <c r="H323">
        <v>86</v>
      </c>
      <c r="J323" s="55"/>
      <c r="K323" s="55"/>
      <c r="L323" s="55"/>
      <c r="M323" s="55"/>
      <c r="N323" s="55"/>
    </row>
    <row r="324" spans="1:14" x14ac:dyDescent="0.25">
      <c r="A324" t="s">
        <v>491</v>
      </c>
      <c r="B324" t="s">
        <v>83</v>
      </c>
      <c r="C324" t="s">
        <v>2</v>
      </c>
      <c r="D324">
        <v>33</v>
      </c>
      <c r="E324">
        <v>22</v>
      </c>
      <c r="F324">
        <v>12</v>
      </c>
      <c r="G324">
        <v>12</v>
      </c>
      <c r="H324">
        <v>79</v>
      </c>
      <c r="J324" s="55"/>
      <c r="K324" s="55"/>
      <c r="L324" s="55"/>
      <c r="M324" s="55"/>
      <c r="N324" s="55"/>
    </row>
    <row r="325" spans="1:14" x14ac:dyDescent="0.25">
      <c r="A325" t="s">
        <v>492</v>
      </c>
      <c r="B325" t="s">
        <v>83</v>
      </c>
      <c r="C325" t="s">
        <v>3</v>
      </c>
      <c r="D325">
        <v>56</v>
      </c>
      <c r="E325">
        <v>70</v>
      </c>
      <c r="F325">
        <v>30</v>
      </c>
      <c r="G325">
        <v>32</v>
      </c>
      <c r="H325">
        <v>188</v>
      </c>
      <c r="J325" s="55"/>
      <c r="K325" s="55"/>
      <c r="L325" s="55"/>
      <c r="M325" s="55"/>
      <c r="N325" s="55"/>
    </row>
    <row r="326" spans="1:14" x14ac:dyDescent="0.25">
      <c r="A326" t="s">
        <v>493</v>
      </c>
      <c r="B326" t="s">
        <v>83</v>
      </c>
      <c r="C326" t="s">
        <v>4</v>
      </c>
      <c r="D326">
        <v>11</v>
      </c>
      <c r="E326">
        <v>15</v>
      </c>
      <c r="F326">
        <v>12</v>
      </c>
      <c r="G326">
        <v>6</v>
      </c>
      <c r="H326">
        <v>44</v>
      </c>
      <c r="J326" s="55"/>
      <c r="K326" s="55"/>
      <c r="L326" s="55"/>
      <c r="M326" s="55"/>
      <c r="N326" s="55"/>
    </row>
    <row r="327" spans="1:14" x14ac:dyDescent="0.25">
      <c r="A327" t="s">
        <v>494</v>
      </c>
      <c r="B327" t="s">
        <v>83</v>
      </c>
      <c r="C327" t="s">
        <v>5</v>
      </c>
      <c r="D327">
        <v>37</v>
      </c>
      <c r="E327">
        <v>46</v>
      </c>
      <c r="F327">
        <v>39</v>
      </c>
      <c r="G327">
        <v>22</v>
      </c>
      <c r="H327">
        <v>144</v>
      </c>
      <c r="J327" s="55"/>
      <c r="K327" s="55"/>
      <c r="L327" s="55"/>
      <c r="M327" s="55"/>
      <c r="N327" s="55"/>
    </row>
    <row r="328" spans="1:14" x14ac:dyDescent="0.25">
      <c r="A328" t="s">
        <v>495</v>
      </c>
      <c r="B328" t="s">
        <v>83</v>
      </c>
      <c r="C328" t="s">
        <v>6</v>
      </c>
      <c r="D328">
        <v>33</v>
      </c>
      <c r="E328">
        <v>21</v>
      </c>
      <c r="F328">
        <v>18</v>
      </c>
      <c r="G328">
        <v>11</v>
      </c>
      <c r="H328">
        <v>83</v>
      </c>
      <c r="J328" s="55"/>
      <c r="K328" s="55"/>
      <c r="L328" s="55"/>
      <c r="M328" s="55"/>
      <c r="N328" s="55"/>
    </row>
    <row r="329" spans="1:14" x14ac:dyDescent="0.25">
      <c r="A329" t="s">
        <v>496</v>
      </c>
      <c r="B329" t="s">
        <v>83</v>
      </c>
      <c r="C329" t="s">
        <v>7</v>
      </c>
      <c r="D329">
        <v>43</v>
      </c>
      <c r="E329">
        <v>56</v>
      </c>
      <c r="F329">
        <v>48</v>
      </c>
      <c r="G329">
        <v>14</v>
      </c>
      <c r="H329">
        <v>161</v>
      </c>
      <c r="J329" s="55"/>
      <c r="K329" s="55"/>
      <c r="L329" s="55"/>
      <c r="M329" s="55"/>
      <c r="N329" s="55"/>
    </row>
    <row r="330" spans="1:14" x14ac:dyDescent="0.25">
      <c r="A330" t="s">
        <v>497</v>
      </c>
      <c r="B330" t="s">
        <v>83</v>
      </c>
      <c r="C330" t="s">
        <v>8</v>
      </c>
      <c r="D330">
        <v>16</v>
      </c>
      <c r="E330">
        <v>16</v>
      </c>
      <c r="F330">
        <v>10</v>
      </c>
      <c r="G330">
        <v>10</v>
      </c>
      <c r="H330">
        <v>52</v>
      </c>
      <c r="J330" s="55"/>
      <c r="K330" s="55"/>
      <c r="L330" s="55"/>
      <c r="M330" s="55"/>
      <c r="N330" s="55"/>
    </row>
    <row r="331" spans="1:14" x14ac:dyDescent="0.25">
      <c r="A331" t="s">
        <v>498</v>
      </c>
      <c r="B331" t="s">
        <v>83</v>
      </c>
      <c r="C331" t="s">
        <v>9</v>
      </c>
      <c r="D331">
        <v>6</v>
      </c>
      <c r="E331">
        <v>3</v>
      </c>
      <c r="F331">
        <v>5</v>
      </c>
      <c r="G331" t="s">
        <v>132</v>
      </c>
      <c r="H331">
        <v>14</v>
      </c>
      <c r="J331" s="55"/>
      <c r="K331" s="55"/>
      <c r="L331" s="55"/>
      <c r="M331" s="55"/>
      <c r="N331" s="55"/>
    </row>
    <row r="332" spans="1:14" x14ac:dyDescent="0.25">
      <c r="A332" t="s">
        <v>499</v>
      </c>
      <c r="B332" t="s">
        <v>83</v>
      </c>
      <c r="C332" t="s">
        <v>10</v>
      </c>
      <c r="D332">
        <v>18</v>
      </c>
      <c r="E332">
        <v>14</v>
      </c>
      <c r="F332">
        <v>10</v>
      </c>
      <c r="G332">
        <v>11</v>
      </c>
      <c r="H332">
        <v>53</v>
      </c>
      <c r="J332" s="55"/>
      <c r="K332" s="55"/>
      <c r="L332" s="55"/>
      <c r="M332" s="55"/>
      <c r="N332" s="55"/>
    </row>
    <row r="333" spans="1:14" x14ac:dyDescent="0.25">
      <c r="A333" t="s">
        <v>500</v>
      </c>
      <c r="B333" t="s">
        <v>83</v>
      </c>
      <c r="C333" t="s">
        <v>11</v>
      </c>
      <c r="D333">
        <v>52</v>
      </c>
      <c r="E333">
        <v>57</v>
      </c>
      <c r="F333">
        <v>45</v>
      </c>
      <c r="G333">
        <v>26</v>
      </c>
      <c r="H333">
        <v>180</v>
      </c>
      <c r="J333" s="55"/>
      <c r="K333" s="55"/>
      <c r="L333" s="55"/>
      <c r="M333" s="55"/>
      <c r="N333" s="55"/>
    </row>
    <row r="334" spans="1:14" x14ac:dyDescent="0.25">
      <c r="A334" t="s">
        <v>501</v>
      </c>
      <c r="B334" t="s">
        <v>83</v>
      </c>
      <c r="C334" t="s">
        <v>12</v>
      </c>
      <c r="D334">
        <v>32</v>
      </c>
      <c r="E334">
        <v>39</v>
      </c>
      <c r="F334">
        <v>29</v>
      </c>
      <c r="G334">
        <v>29</v>
      </c>
      <c r="H334">
        <v>129</v>
      </c>
      <c r="J334" s="55"/>
      <c r="K334" s="55"/>
      <c r="L334" s="55"/>
      <c r="M334" s="55"/>
      <c r="N334" s="55"/>
    </row>
    <row r="335" spans="1:14" x14ac:dyDescent="0.25">
      <c r="A335" t="s">
        <v>502</v>
      </c>
      <c r="B335" t="s">
        <v>83</v>
      </c>
      <c r="C335" t="s">
        <v>13</v>
      </c>
      <c r="D335">
        <v>4</v>
      </c>
      <c r="E335">
        <v>5</v>
      </c>
      <c r="F335" t="s">
        <v>132</v>
      </c>
      <c r="G335" t="s">
        <v>132</v>
      </c>
      <c r="H335">
        <v>11</v>
      </c>
      <c r="J335" s="55"/>
      <c r="K335" s="55"/>
      <c r="L335" s="55"/>
      <c r="M335" s="55"/>
      <c r="N335" s="55"/>
    </row>
    <row r="336" spans="1:14" x14ac:dyDescent="0.25">
      <c r="A336" t="s">
        <v>503</v>
      </c>
      <c r="B336" t="s">
        <v>83</v>
      </c>
      <c r="C336" t="s">
        <v>14</v>
      </c>
      <c r="D336">
        <v>42</v>
      </c>
      <c r="E336">
        <v>47</v>
      </c>
      <c r="F336">
        <v>39</v>
      </c>
      <c r="G336">
        <v>34</v>
      </c>
      <c r="H336">
        <v>162</v>
      </c>
      <c r="J336" s="55"/>
      <c r="K336" s="55"/>
      <c r="L336" s="55"/>
      <c r="M336" s="55"/>
      <c r="N336" s="55"/>
    </row>
    <row r="337" spans="1:14" x14ac:dyDescent="0.25">
      <c r="A337" t="s">
        <v>504</v>
      </c>
      <c r="B337" t="s">
        <v>83</v>
      </c>
      <c r="C337" t="s">
        <v>15</v>
      </c>
      <c r="D337">
        <v>23</v>
      </c>
      <c r="E337">
        <v>9</v>
      </c>
      <c r="F337">
        <v>8</v>
      </c>
      <c r="G337">
        <v>4</v>
      </c>
      <c r="H337">
        <v>44</v>
      </c>
      <c r="J337" s="55"/>
      <c r="K337" s="55"/>
      <c r="L337" s="55"/>
      <c r="M337" s="55"/>
      <c r="N337" s="55"/>
    </row>
    <row r="338" spans="1:14" x14ac:dyDescent="0.25">
      <c r="A338" t="s">
        <v>505</v>
      </c>
      <c r="B338" t="s">
        <v>83</v>
      </c>
      <c r="C338" t="s">
        <v>16</v>
      </c>
      <c r="D338" t="s">
        <v>132</v>
      </c>
      <c r="E338" t="s">
        <v>132</v>
      </c>
      <c r="F338" t="s">
        <v>132</v>
      </c>
      <c r="G338" t="s">
        <v>132</v>
      </c>
      <c r="H338">
        <v>6</v>
      </c>
      <c r="J338" s="55"/>
      <c r="K338" s="55"/>
      <c r="L338" s="55"/>
      <c r="M338" s="55"/>
      <c r="N338" s="55"/>
    </row>
    <row r="339" spans="1:14" x14ac:dyDescent="0.25">
      <c r="A339" t="s">
        <v>506</v>
      </c>
      <c r="B339" t="s">
        <v>112</v>
      </c>
      <c r="C339" t="s">
        <v>1</v>
      </c>
      <c r="D339">
        <v>72</v>
      </c>
      <c r="E339">
        <v>81</v>
      </c>
      <c r="F339">
        <v>75</v>
      </c>
      <c r="G339">
        <v>47</v>
      </c>
      <c r="H339">
        <v>275</v>
      </c>
      <c r="J339" s="55"/>
      <c r="K339" s="55"/>
      <c r="L339" s="55"/>
      <c r="M339" s="55"/>
      <c r="N339" s="55"/>
    </row>
    <row r="340" spans="1:14" x14ac:dyDescent="0.25">
      <c r="A340" t="s">
        <v>507</v>
      </c>
      <c r="B340" t="s">
        <v>112</v>
      </c>
      <c r="C340" t="s">
        <v>2</v>
      </c>
      <c r="D340">
        <v>61</v>
      </c>
      <c r="E340">
        <v>54</v>
      </c>
      <c r="F340">
        <v>44</v>
      </c>
      <c r="G340">
        <v>36</v>
      </c>
      <c r="H340">
        <v>195</v>
      </c>
      <c r="J340" s="55"/>
      <c r="K340" s="55"/>
      <c r="L340" s="55"/>
      <c r="M340" s="55"/>
      <c r="N340" s="55"/>
    </row>
    <row r="341" spans="1:14" x14ac:dyDescent="0.25">
      <c r="A341" t="s">
        <v>508</v>
      </c>
      <c r="B341" t="s">
        <v>112</v>
      </c>
      <c r="C341" t="s">
        <v>3</v>
      </c>
      <c r="D341">
        <v>214</v>
      </c>
      <c r="E341">
        <v>152</v>
      </c>
      <c r="F341">
        <v>135</v>
      </c>
      <c r="G341">
        <v>109</v>
      </c>
      <c r="H341">
        <v>610</v>
      </c>
      <c r="J341" s="55"/>
      <c r="K341" s="55"/>
      <c r="L341" s="55"/>
      <c r="M341" s="55"/>
      <c r="N341" s="55"/>
    </row>
    <row r="342" spans="1:14" x14ac:dyDescent="0.25">
      <c r="A342" t="s">
        <v>509</v>
      </c>
      <c r="B342" t="s">
        <v>112</v>
      </c>
      <c r="C342" t="s">
        <v>4</v>
      </c>
      <c r="D342">
        <v>34</v>
      </c>
      <c r="E342">
        <v>30</v>
      </c>
      <c r="F342">
        <v>28</v>
      </c>
      <c r="G342">
        <v>21</v>
      </c>
      <c r="H342">
        <v>113</v>
      </c>
      <c r="J342" s="55"/>
      <c r="K342" s="55"/>
      <c r="L342" s="55"/>
      <c r="M342" s="55"/>
      <c r="N342" s="55"/>
    </row>
    <row r="343" spans="1:14" x14ac:dyDescent="0.25">
      <c r="A343" t="s">
        <v>510</v>
      </c>
      <c r="B343" t="s">
        <v>112</v>
      </c>
      <c r="C343" t="s">
        <v>5</v>
      </c>
      <c r="D343">
        <v>99</v>
      </c>
      <c r="E343">
        <v>94</v>
      </c>
      <c r="F343">
        <v>86</v>
      </c>
      <c r="G343">
        <v>53</v>
      </c>
      <c r="H343">
        <v>332</v>
      </c>
      <c r="J343" s="55"/>
      <c r="K343" s="55"/>
      <c r="L343" s="55"/>
      <c r="M343" s="55"/>
      <c r="N343" s="55"/>
    </row>
    <row r="344" spans="1:14" x14ac:dyDescent="0.25">
      <c r="A344" t="s">
        <v>511</v>
      </c>
      <c r="B344" t="s">
        <v>112</v>
      </c>
      <c r="C344" t="s">
        <v>6</v>
      </c>
      <c r="D344">
        <v>73</v>
      </c>
      <c r="E344">
        <v>79</v>
      </c>
      <c r="F344">
        <v>75</v>
      </c>
      <c r="G344">
        <v>44</v>
      </c>
      <c r="H344">
        <v>271</v>
      </c>
      <c r="J344" s="55"/>
      <c r="K344" s="55"/>
      <c r="L344" s="55"/>
      <c r="M344" s="55"/>
      <c r="N344" s="55"/>
    </row>
    <row r="345" spans="1:14" x14ac:dyDescent="0.25">
      <c r="A345" t="s">
        <v>512</v>
      </c>
      <c r="B345" t="s">
        <v>112</v>
      </c>
      <c r="C345" t="s">
        <v>7</v>
      </c>
      <c r="D345">
        <v>77</v>
      </c>
      <c r="E345">
        <v>102</v>
      </c>
      <c r="F345">
        <v>81</v>
      </c>
      <c r="G345">
        <v>42</v>
      </c>
      <c r="H345">
        <v>302</v>
      </c>
      <c r="J345" s="55"/>
      <c r="K345" s="55"/>
      <c r="L345" s="55"/>
      <c r="M345" s="55"/>
      <c r="N345" s="55"/>
    </row>
    <row r="346" spans="1:14" x14ac:dyDescent="0.25">
      <c r="A346" t="s">
        <v>513</v>
      </c>
      <c r="B346" t="s">
        <v>112</v>
      </c>
      <c r="C346" t="s">
        <v>8</v>
      </c>
      <c r="D346">
        <v>32</v>
      </c>
      <c r="E346">
        <v>20</v>
      </c>
      <c r="F346">
        <v>28</v>
      </c>
      <c r="G346">
        <v>11</v>
      </c>
      <c r="H346">
        <v>91</v>
      </c>
      <c r="J346" s="55"/>
      <c r="K346" s="55"/>
      <c r="L346" s="55"/>
      <c r="M346" s="55"/>
      <c r="N346" s="55"/>
    </row>
    <row r="347" spans="1:14" x14ac:dyDescent="0.25">
      <c r="A347" t="s">
        <v>514</v>
      </c>
      <c r="B347" t="s">
        <v>112</v>
      </c>
      <c r="C347" t="s">
        <v>9</v>
      </c>
      <c r="D347">
        <v>17</v>
      </c>
      <c r="E347">
        <v>12</v>
      </c>
      <c r="F347">
        <v>7</v>
      </c>
      <c r="G347">
        <v>11</v>
      </c>
      <c r="H347">
        <v>47</v>
      </c>
      <c r="J347" s="55"/>
      <c r="K347" s="55"/>
      <c r="L347" s="55"/>
      <c r="M347" s="55"/>
      <c r="N347" s="55"/>
    </row>
    <row r="348" spans="1:14" x14ac:dyDescent="0.25">
      <c r="A348" t="s">
        <v>515</v>
      </c>
      <c r="B348" t="s">
        <v>112</v>
      </c>
      <c r="C348" t="s">
        <v>10</v>
      </c>
      <c r="D348">
        <v>38</v>
      </c>
      <c r="E348">
        <v>23</v>
      </c>
      <c r="F348">
        <v>30</v>
      </c>
      <c r="G348">
        <v>23</v>
      </c>
      <c r="H348">
        <v>114</v>
      </c>
      <c r="J348" s="55"/>
      <c r="K348" s="55"/>
      <c r="L348" s="55"/>
      <c r="M348" s="55"/>
      <c r="N348" s="55"/>
    </row>
    <row r="349" spans="1:14" x14ac:dyDescent="0.25">
      <c r="A349" t="s">
        <v>516</v>
      </c>
      <c r="B349" t="s">
        <v>112</v>
      </c>
      <c r="C349" t="s">
        <v>11</v>
      </c>
      <c r="D349">
        <v>104</v>
      </c>
      <c r="E349">
        <v>114</v>
      </c>
      <c r="F349">
        <v>93</v>
      </c>
      <c r="G349">
        <v>93</v>
      </c>
      <c r="H349">
        <v>404</v>
      </c>
      <c r="J349" s="55"/>
      <c r="K349" s="55"/>
      <c r="L349" s="55"/>
      <c r="M349" s="55"/>
      <c r="N349" s="55"/>
    </row>
    <row r="350" spans="1:14" x14ac:dyDescent="0.25">
      <c r="A350" t="s">
        <v>517</v>
      </c>
      <c r="B350" t="s">
        <v>112</v>
      </c>
      <c r="C350" t="s">
        <v>12</v>
      </c>
      <c r="D350">
        <v>94</v>
      </c>
      <c r="E350">
        <v>119</v>
      </c>
      <c r="F350">
        <v>103</v>
      </c>
      <c r="G350">
        <v>61</v>
      </c>
      <c r="H350">
        <v>377</v>
      </c>
      <c r="J350" s="55"/>
      <c r="K350" s="55"/>
      <c r="L350" s="55"/>
      <c r="M350" s="55"/>
      <c r="N350" s="55"/>
    </row>
    <row r="351" spans="1:14" x14ac:dyDescent="0.25">
      <c r="A351" t="s">
        <v>518</v>
      </c>
      <c r="B351" t="s">
        <v>112</v>
      </c>
      <c r="C351" t="s">
        <v>13</v>
      </c>
      <c r="D351">
        <v>6</v>
      </c>
      <c r="E351">
        <v>7</v>
      </c>
      <c r="F351">
        <v>4</v>
      </c>
      <c r="G351">
        <v>4</v>
      </c>
      <c r="H351">
        <v>21</v>
      </c>
      <c r="J351" s="55"/>
      <c r="K351" s="55"/>
      <c r="L351" s="55"/>
      <c r="M351" s="55"/>
      <c r="N351" s="55"/>
    </row>
    <row r="352" spans="1:14" x14ac:dyDescent="0.25">
      <c r="A352" t="s">
        <v>519</v>
      </c>
      <c r="B352" t="s">
        <v>112</v>
      </c>
      <c r="C352" t="s">
        <v>14</v>
      </c>
      <c r="D352">
        <v>107</v>
      </c>
      <c r="E352">
        <v>137</v>
      </c>
      <c r="F352">
        <v>134</v>
      </c>
      <c r="G352">
        <v>74</v>
      </c>
      <c r="H352">
        <v>452</v>
      </c>
      <c r="J352" s="55"/>
      <c r="K352" s="55"/>
      <c r="L352" s="55"/>
      <c r="M352" s="55"/>
      <c r="N352" s="55"/>
    </row>
    <row r="353" spans="1:14" x14ac:dyDescent="0.25">
      <c r="A353" t="s">
        <v>520</v>
      </c>
      <c r="B353" t="s">
        <v>112</v>
      </c>
      <c r="C353" t="s">
        <v>15</v>
      </c>
      <c r="D353">
        <v>15</v>
      </c>
      <c r="E353">
        <v>15</v>
      </c>
      <c r="F353">
        <v>10</v>
      </c>
      <c r="G353" t="s">
        <v>132</v>
      </c>
      <c r="H353">
        <v>42</v>
      </c>
      <c r="J353" s="55"/>
      <c r="K353" s="55"/>
      <c r="L353" s="55"/>
      <c r="M353" s="55"/>
      <c r="N353" s="55"/>
    </row>
    <row r="354" spans="1:14" x14ac:dyDescent="0.25">
      <c r="A354" t="s">
        <v>521</v>
      </c>
      <c r="B354" t="s">
        <v>112</v>
      </c>
      <c r="C354" t="s">
        <v>16</v>
      </c>
      <c r="D354" t="s">
        <v>132</v>
      </c>
      <c r="E354">
        <v>5</v>
      </c>
      <c r="F354">
        <v>5</v>
      </c>
      <c r="G354" t="s">
        <v>132</v>
      </c>
      <c r="H354">
        <v>12</v>
      </c>
      <c r="J354" s="55"/>
      <c r="K354" s="55"/>
      <c r="L354" s="55"/>
      <c r="M354" s="55"/>
      <c r="N354" s="55"/>
    </row>
    <row r="355" spans="1:14" x14ac:dyDescent="0.25">
      <c r="A355" t="s">
        <v>522</v>
      </c>
      <c r="B355" t="s">
        <v>100</v>
      </c>
      <c r="C355" t="s">
        <v>1</v>
      </c>
      <c r="D355">
        <v>76</v>
      </c>
      <c r="E355">
        <v>55</v>
      </c>
      <c r="F355">
        <v>66</v>
      </c>
      <c r="G355">
        <v>49</v>
      </c>
      <c r="H355">
        <v>246</v>
      </c>
      <c r="J355" s="55"/>
      <c r="K355" s="55"/>
      <c r="L355" s="55"/>
      <c r="M355" s="55"/>
      <c r="N355" s="55"/>
    </row>
    <row r="356" spans="1:14" x14ac:dyDescent="0.25">
      <c r="A356" t="s">
        <v>523</v>
      </c>
      <c r="B356" t="s">
        <v>100</v>
      </c>
      <c r="C356" t="s">
        <v>2</v>
      </c>
      <c r="D356">
        <v>158</v>
      </c>
      <c r="E356">
        <v>130</v>
      </c>
      <c r="F356">
        <v>77</v>
      </c>
      <c r="G356">
        <v>51</v>
      </c>
      <c r="H356">
        <v>416</v>
      </c>
      <c r="J356" s="55"/>
      <c r="K356" s="55"/>
      <c r="L356" s="55"/>
      <c r="M356" s="55"/>
      <c r="N356" s="55"/>
    </row>
    <row r="357" spans="1:14" x14ac:dyDescent="0.25">
      <c r="A357" t="s">
        <v>524</v>
      </c>
      <c r="B357" t="s">
        <v>100</v>
      </c>
      <c r="C357" t="s">
        <v>3</v>
      </c>
      <c r="D357">
        <v>256</v>
      </c>
      <c r="E357">
        <v>158</v>
      </c>
      <c r="F357">
        <v>158</v>
      </c>
      <c r="G357">
        <v>109</v>
      </c>
      <c r="H357">
        <v>681</v>
      </c>
      <c r="J357" s="55"/>
      <c r="K357" s="55"/>
      <c r="L357" s="55"/>
      <c r="M357" s="55"/>
      <c r="N357" s="55"/>
    </row>
    <row r="358" spans="1:14" x14ac:dyDescent="0.25">
      <c r="A358" t="s">
        <v>525</v>
      </c>
      <c r="B358" t="s">
        <v>100</v>
      </c>
      <c r="C358" t="s">
        <v>4</v>
      </c>
      <c r="D358">
        <v>41</v>
      </c>
      <c r="E358">
        <v>44</v>
      </c>
      <c r="F358">
        <v>26</v>
      </c>
      <c r="G358">
        <v>12</v>
      </c>
      <c r="H358">
        <v>123</v>
      </c>
      <c r="J358" s="55"/>
      <c r="K358" s="55"/>
      <c r="L358" s="55"/>
      <c r="M358" s="55"/>
      <c r="N358" s="55"/>
    </row>
    <row r="359" spans="1:14" x14ac:dyDescent="0.25">
      <c r="A359" t="s">
        <v>526</v>
      </c>
      <c r="B359" t="s">
        <v>100</v>
      </c>
      <c r="C359" t="s">
        <v>5</v>
      </c>
      <c r="D359">
        <v>89</v>
      </c>
      <c r="E359">
        <v>84</v>
      </c>
      <c r="F359">
        <v>71</v>
      </c>
      <c r="G359">
        <v>46</v>
      </c>
      <c r="H359">
        <v>290</v>
      </c>
      <c r="J359" s="55"/>
      <c r="K359" s="55"/>
      <c r="L359" s="55"/>
      <c r="M359" s="55"/>
      <c r="N359" s="55"/>
    </row>
    <row r="360" spans="1:14" x14ac:dyDescent="0.25">
      <c r="A360" t="s">
        <v>527</v>
      </c>
      <c r="B360" t="s">
        <v>100</v>
      </c>
      <c r="C360" t="s">
        <v>6</v>
      </c>
      <c r="D360">
        <v>166</v>
      </c>
      <c r="E360">
        <v>90</v>
      </c>
      <c r="F360">
        <v>84</v>
      </c>
      <c r="G360">
        <v>35</v>
      </c>
      <c r="H360">
        <v>375</v>
      </c>
      <c r="J360" s="55"/>
      <c r="K360" s="55"/>
      <c r="L360" s="55"/>
      <c r="M360" s="55"/>
      <c r="N360" s="55"/>
    </row>
    <row r="361" spans="1:14" x14ac:dyDescent="0.25">
      <c r="A361" t="s">
        <v>528</v>
      </c>
      <c r="B361" t="s">
        <v>100</v>
      </c>
      <c r="C361" t="s">
        <v>7</v>
      </c>
      <c r="D361">
        <v>93</v>
      </c>
      <c r="E361">
        <v>96</v>
      </c>
      <c r="F361">
        <v>96</v>
      </c>
      <c r="G361">
        <v>50</v>
      </c>
      <c r="H361">
        <v>335</v>
      </c>
      <c r="J361" s="55"/>
      <c r="K361" s="55"/>
      <c r="L361" s="55"/>
      <c r="M361" s="55"/>
      <c r="N361" s="55"/>
    </row>
    <row r="362" spans="1:14" x14ac:dyDescent="0.25">
      <c r="A362" t="s">
        <v>529</v>
      </c>
      <c r="B362" t="s">
        <v>100</v>
      </c>
      <c r="C362" t="s">
        <v>8</v>
      </c>
      <c r="D362">
        <v>44</v>
      </c>
      <c r="E362">
        <v>26</v>
      </c>
      <c r="F362">
        <v>24</v>
      </c>
      <c r="G362">
        <v>9</v>
      </c>
      <c r="H362">
        <v>103</v>
      </c>
      <c r="J362" s="55"/>
      <c r="K362" s="55"/>
      <c r="L362" s="55"/>
      <c r="M362" s="55"/>
      <c r="N362" s="55"/>
    </row>
    <row r="363" spans="1:14" x14ac:dyDescent="0.25">
      <c r="A363" t="s">
        <v>530</v>
      </c>
      <c r="B363" t="s">
        <v>100</v>
      </c>
      <c r="C363" t="s">
        <v>9</v>
      </c>
      <c r="D363">
        <v>17</v>
      </c>
      <c r="E363">
        <v>14</v>
      </c>
      <c r="F363">
        <v>10</v>
      </c>
      <c r="G363">
        <v>6</v>
      </c>
      <c r="H363">
        <v>47</v>
      </c>
      <c r="J363" s="55"/>
      <c r="K363" s="55"/>
      <c r="L363" s="55"/>
      <c r="M363" s="55"/>
      <c r="N363" s="55"/>
    </row>
    <row r="364" spans="1:14" x14ac:dyDescent="0.25">
      <c r="A364" t="s">
        <v>531</v>
      </c>
      <c r="B364" t="s">
        <v>100</v>
      </c>
      <c r="C364" t="s">
        <v>10</v>
      </c>
      <c r="D364">
        <v>70</v>
      </c>
      <c r="E364">
        <v>35</v>
      </c>
      <c r="F364">
        <v>47</v>
      </c>
      <c r="G364">
        <v>28</v>
      </c>
      <c r="H364">
        <v>180</v>
      </c>
      <c r="J364" s="55"/>
      <c r="K364" s="55"/>
      <c r="L364" s="55"/>
      <c r="M364" s="55"/>
      <c r="N364" s="55"/>
    </row>
    <row r="365" spans="1:14" x14ac:dyDescent="0.25">
      <c r="A365" t="s">
        <v>532</v>
      </c>
      <c r="B365" t="s">
        <v>100</v>
      </c>
      <c r="C365" t="s">
        <v>11</v>
      </c>
      <c r="D365">
        <v>219</v>
      </c>
      <c r="E365">
        <v>104</v>
      </c>
      <c r="F365">
        <v>87</v>
      </c>
      <c r="G365">
        <v>60</v>
      </c>
      <c r="H365">
        <v>470</v>
      </c>
      <c r="J365" s="55"/>
      <c r="K365" s="55"/>
      <c r="L365" s="55"/>
      <c r="M365" s="55"/>
      <c r="N365" s="55"/>
    </row>
    <row r="366" spans="1:14" x14ac:dyDescent="0.25">
      <c r="A366" t="s">
        <v>533</v>
      </c>
      <c r="B366" t="s">
        <v>100</v>
      </c>
      <c r="C366" t="s">
        <v>12</v>
      </c>
      <c r="D366">
        <v>135</v>
      </c>
      <c r="E366">
        <v>111</v>
      </c>
      <c r="F366">
        <v>92</v>
      </c>
      <c r="G366">
        <v>77</v>
      </c>
      <c r="H366">
        <v>415</v>
      </c>
      <c r="J366" s="55"/>
      <c r="K366" s="55"/>
      <c r="L366" s="55"/>
      <c r="M366" s="55"/>
      <c r="N366" s="55"/>
    </row>
    <row r="367" spans="1:14" x14ac:dyDescent="0.25">
      <c r="A367" t="s">
        <v>534</v>
      </c>
      <c r="B367" t="s">
        <v>100</v>
      </c>
      <c r="C367" t="s">
        <v>13</v>
      </c>
      <c r="D367">
        <v>19</v>
      </c>
      <c r="E367">
        <v>6</v>
      </c>
      <c r="F367">
        <v>13</v>
      </c>
      <c r="G367" t="s">
        <v>132</v>
      </c>
      <c r="H367">
        <v>39</v>
      </c>
      <c r="J367" s="55"/>
      <c r="K367" s="55"/>
      <c r="L367" s="55"/>
      <c r="M367" s="55"/>
      <c r="N367" s="55"/>
    </row>
    <row r="368" spans="1:14" x14ac:dyDescent="0.25">
      <c r="A368" t="s">
        <v>535</v>
      </c>
      <c r="B368" t="s">
        <v>100</v>
      </c>
      <c r="C368" t="s">
        <v>14</v>
      </c>
      <c r="D368">
        <v>94</v>
      </c>
      <c r="E368">
        <v>87</v>
      </c>
      <c r="F368">
        <v>127</v>
      </c>
      <c r="G368">
        <v>83</v>
      </c>
      <c r="H368">
        <v>391</v>
      </c>
      <c r="J368" s="55"/>
      <c r="K368" s="55"/>
      <c r="L368" s="55"/>
      <c r="M368" s="55"/>
      <c r="N368" s="55"/>
    </row>
    <row r="369" spans="1:14" x14ac:dyDescent="0.25">
      <c r="A369" t="s">
        <v>536</v>
      </c>
      <c r="B369" t="s">
        <v>100</v>
      </c>
      <c r="C369" t="s">
        <v>15</v>
      </c>
      <c r="D369">
        <v>13</v>
      </c>
      <c r="E369">
        <v>12</v>
      </c>
      <c r="F369">
        <v>14</v>
      </c>
      <c r="G369">
        <v>3</v>
      </c>
      <c r="H369">
        <v>42</v>
      </c>
      <c r="J369" s="55"/>
      <c r="K369" s="55"/>
      <c r="L369" s="55"/>
      <c r="M369" s="55"/>
      <c r="N369" s="55"/>
    </row>
    <row r="370" spans="1:14" x14ac:dyDescent="0.25">
      <c r="A370" t="s">
        <v>537</v>
      </c>
      <c r="B370" t="s">
        <v>100</v>
      </c>
      <c r="C370" t="s">
        <v>16</v>
      </c>
      <c r="D370">
        <v>7</v>
      </c>
      <c r="E370" t="s">
        <v>132</v>
      </c>
      <c r="F370" t="s">
        <v>132</v>
      </c>
      <c r="G370" t="s">
        <v>132</v>
      </c>
      <c r="H370">
        <v>12</v>
      </c>
      <c r="J370" s="55"/>
      <c r="K370" s="55"/>
      <c r="L370" s="55"/>
      <c r="M370" s="55"/>
      <c r="N370" s="55"/>
    </row>
    <row r="371" spans="1:14" x14ac:dyDescent="0.25">
      <c r="A371" t="s">
        <v>538</v>
      </c>
      <c r="B371" t="s">
        <v>109</v>
      </c>
      <c r="C371" t="s">
        <v>1</v>
      </c>
      <c r="D371">
        <v>31</v>
      </c>
      <c r="E371">
        <v>29</v>
      </c>
      <c r="F371">
        <v>29</v>
      </c>
      <c r="G371">
        <v>29</v>
      </c>
      <c r="H371">
        <v>118</v>
      </c>
      <c r="J371" s="55"/>
      <c r="K371" s="55"/>
      <c r="L371" s="55"/>
      <c r="M371" s="55"/>
      <c r="N371" s="55"/>
    </row>
    <row r="372" spans="1:14" x14ac:dyDescent="0.25">
      <c r="A372" t="s">
        <v>539</v>
      </c>
      <c r="B372" t="s">
        <v>109</v>
      </c>
      <c r="C372" t="s">
        <v>2</v>
      </c>
      <c r="D372">
        <v>25</v>
      </c>
      <c r="E372">
        <v>24</v>
      </c>
      <c r="F372">
        <v>19</v>
      </c>
      <c r="G372">
        <v>11</v>
      </c>
      <c r="H372">
        <v>79</v>
      </c>
      <c r="J372" s="55"/>
      <c r="K372" s="55"/>
      <c r="L372" s="55"/>
      <c r="M372" s="55"/>
      <c r="N372" s="55"/>
    </row>
    <row r="373" spans="1:14" x14ac:dyDescent="0.25">
      <c r="A373" t="s">
        <v>540</v>
      </c>
      <c r="B373" t="s">
        <v>109</v>
      </c>
      <c r="C373" t="s">
        <v>3</v>
      </c>
      <c r="D373">
        <v>69</v>
      </c>
      <c r="E373">
        <v>74</v>
      </c>
      <c r="F373">
        <v>48</v>
      </c>
      <c r="G373">
        <v>55</v>
      </c>
      <c r="H373">
        <v>246</v>
      </c>
      <c r="J373" s="55"/>
      <c r="K373" s="55"/>
      <c r="L373" s="55"/>
      <c r="M373" s="55"/>
      <c r="N373" s="55"/>
    </row>
    <row r="374" spans="1:14" x14ac:dyDescent="0.25">
      <c r="A374" t="s">
        <v>541</v>
      </c>
      <c r="B374" t="s">
        <v>109</v>
      </c>
      <c r="C374" t="s">
        <v>4</v>
      </c>
      <c r="D374">
        <v>13</v>
      </c>
      <c r="E374">
        <v>19</v>
      </c>
      <c r="F374">
        <v>10</v>
      </c>
      <c r="G374">
        <v>4</v>
      </c>
      <c r="H374">
        <v>46</v>
      </c>
      <c r="J374" s="55"/>
      <c r="K374" s="55"/>
      <c r="L374" s="55"/>
      <c r="M374" s="55"/>
      <c r="N374" s="55"/>
    </row>
    <row r="375" spans="1:14" x14ac:dyDescent="0.25">
      <c r="A375" t="s">
        <v>542</v>
      </c>
      <c r="B375" t="s">
        <v>109</v>
      </c>
      <c r="C375" t="s">
        <v>5</v>
      </c>
      <c r="D375">
        <v>35</v>
      </c>
      <c r="E375">
        <v>39</v>
      </c>
      <c r="F375">
        <v>33</v>
      </c>
      <c r="G375">
        <v>21</v>
      </c>
      <c r="H375">
        <v>128</v>
      </c>
      <c r="J375" s="55"/>
      <c r="K375" s="55"/>
      <c r="L375" s="55"/>
      <c r="M375" s="55"/>
      <c r="N375" s="55"/>
    </row>
    <row r="376" spans="1:14" x14ac:dyDescent="0.25">
      <c r="A376" t="s">
        <v>543</v>
      </c>
      <c r="B376" t="s">
        <v>109</v>
      </c>
      <c r="C376" t="s">
        <v>6</v>
      </c>
      <c r="D376">
        <v>39</v>
      </c>
      <c r="E376">
        <v>23</v>
      </c>
      <c r="F376">
        <v>21</v>
      </c>
      <c r="G376">
        <v>12</v>
      </c>
      <c r="H376">
        <v>95</v>
      </c>
      <c r="J376" s="55"/>
      <c r="K376" s="55"/>
      <c r="L376" s="55"/>
      <c r="M376" s="55"/>
      <c r="N376" s="55"/>
    </row>
    <row r="377" spans="1:14" x14ac:dyDescent="0.25">
      <c r="A377" t="s">
        <v>544</v>
      </c>
      <c r="B377" t="s">
        <v>109</v>
      </c>
      <c r="C377" t="s">
        <v>7</v>
      </c>
      <c r="D377">
        <v>29</v>
      </c>
      <c r="E377">
        <v>23</v>
      </c>
      <c r="F377">
        <v>34</v>
      </c>
      <c r="G377">
        <v>16</v>
      </c>
      <c r="H377">
        <v>102</v>
      </c>
      <c r="J377" s="55"/>
      <c r="K377" s="55"/>
      <c r="L377" s="55"/>
      <c r="M377" s="55"/>
      <c r="N377" s="55"/>
    </row>
    <row r="378" spans="1:14" x14ac:dyDescent="0.25">
      <c r="A378" t="s">
        <v>545</v>
      </c>
      <c r="B378" t="s">
        <v>109</v>
      </c>
      <c r="C378" t="s">
        <v>8</v>
      </c>
      <c r="D378">
        <v>11</v>
      </c>
      <c r="E378">
        <v>14</v>
      </c>
      <c r="F378">
        <v>12</v>
      </c>
      <c r="G378">
        <v>6</v>
      </c>
      <c r="H378">
        <v>43</v>
      </c>
      <c r="J378" s="55"/>
      <c r="K378" s="55"/>
      <c r="L378" s="55"/>
      <c r="M378" s="55"/>
      <c r="N378" s="55"/>
    </row>
    <row r="379" spans="1:14" x14ac:dyDescent="0.25">
      <c r="A379" t="s">
        <v>546</v>
      </c>
      <c r="B379" t="s">
        <v>109</v>
      </c>
      <c r="C379" t="s">
        <v>9</v>
      </c>
      <c r="D379">
        <v>4</v>
      </c>
      <c r="E379" t="s">
        <v>132</v>
      </c>
      <c r="F379">
        <v>3</v>
      </c>
      <c r="G379" t="s">
        <v>132</v>
      </c>
      <c r="H379">
        <v>9</v>
      </c>
      <c r="J379" s="55"/>
      <c r="K379" s="55"/>
      <c r="L379" s="55"/>
      <c r="M379" s="55"/>
      <c r="N379" s="55"/>
    </row>
    <row r="380" spans="1:14" x14ac:dyDescent="0.25">
      <c r="A380" t="s">
        <v>547</v>
      </c>
      <c r="B380" t="s">
        <v>109</v>
      </c>
      <c r="C380" t="s">
        <v>10</v>
      </c>
      <c r="D380">
        <v>14</v>
      </c>
      <c r="E380">
        <v>11</v>
      </c>
      <c r="F380">
        <v>15</v>
      </c>
      <c r="G380">
        <v>8</v>
      </c>
      <c r="H380">
        <v>48</v>
      </c>
      <c r="J380" s="55"/>
      <c r="K380" s="55"/>
      <c r="L380" s="55"/>
      <c r="M380" s="55"/>
      <c r="N380" s="55"/>
    </row>
    <row r="381" spans="1:14" x14ac:dyDescent="0.25">
      <c r="A381" t="s">
        <v>548</v>
      </c>
      <c r="B381" t="s">
        <v>109</v>
      </c>
      <c r="C381" t="s">
        <v>11</v>
      </c>
      <c r="D381">
        <v>48</v>
      </c>
      <c r="E381">
        <v>46</v>
      </c>
      <c r="F381">
        <v>35</v>
      </c>
      <c r="G381">
        <v>17</v>
      </c>
      <c r="H381">
        <v>146</v>
      </c>
      <c r="J381" s="55"/>
      <c r="K381" s="55"/>
      <c r="L381" s="55"/>
      <c r="M381" s="55"/>
      <c r="N381" s="55"/>
    </row>
    <row r="382" spans="1:14" x14ac:dyDescent="0.25">
      <c r="A382" t="s">
        <v>549</v>
      </c>
      <c r="B382" t="s">
        <v>109</v>
      </c>
      <c r="C382" t="s">
        <v>12</v>
      </c>
      <c r="D382">
        <v>50</v>
      </c>
      <c r="E382">
        <v>40</v>
      </c>
      <c r="F382">
        <v>37</v>
      </c>
      <c r="G382">
        <v>24</v>
      </c>
      <c r="H382">
        <v>151</v>
      </c>
      <c r="J382" s="55"/>
      <c r="K382" s="55"/>
      <c r="L382" s="55"/>
      <c r="M382" s="55"/>
      <c r="N382" s="55"/>
    </row>
    <row r="383" spans="1:14" x14ac:dyDescent="0.25">
      <c r="A383" t="s">
        <v>550</v>
      </c>
      <c r="B383" t="s">
        <v>109</v>
      </c>
      <c r="C383" t="s">
        <v>13</v>
      </c>
      <c r="D383">
        <v>3</v>
      </c>
      <c r="E383" t="s">
        <v>132</v>
      </c>
      <c r="F383">
        <v>4</v>
      </c>
      <c r="G383">
        <v>3</v>
      </c>
      <c r="H383">
        <v>12</v>
      </c>
      <c r="J383" s="55"/>
      <c r="K383" s="55"/>
      <c r="L383" s="55"/>
      <c r="M383" s="55"/>
      <c r="N383" s="55"/>
    </row>
    <row r="384" spans="1:14" x14ac:dyDescent="0.25">
      <c r="A384" t="s">
        <v>551</v>
      </c>
      <c r="B384" t="s">
        <v>109</v>
      </c>
      <c r="C384" t="s">
        <v>14</v>
      </c>
      <c r="D384">
        <v>48</v>
      </c>
      <c r="E384">
        <v>44</v>
      </c>
      <c r="F384">
        <v>45</v>
      </c>
      <c r="G384">
        <v>30</v>
      </c>
      <c r="H384">
        <v>167</v>
      </c>
      <c r="J384" s="55"/>
      <c r="K384" s="55"/>
      <c r="L384" s="55"/>
      <c r="M384" s="55"/>
      <c r="N384" s="55"/>
    </row>
    <row r="385" spans="1:14" x14ac:dyDescent="0.25">
      <c r="A385" t="s">
        <v>552</v>
      </c>
      <c r="B385" t="s">
        <v>109</v>
      </c>
      <c r="C385" t="s">
        <v>15</v>
      </c>
      <c r="D385">
        <v>12</v>
      </c>
      <c r="E385">
        <v>4</v>
      </c>
      <c r="F385">
        <v>3</v>
      </c>
      <c r="G385" t="s">
        <v>132</v>
      </c>
      <c r="H385">
        <v>20</v>
      </c>
      <c r="J385" s="55"/>
      <c r="K385" s="55"/>
      <c r="L385" s="55"/>
      <c r="M385" s="55"/>
      <c r="N385" s="55"/>
    </row>
    <row r="386" spans="1:14" x14ac:dyDescent="0.25">
      <c r="A386" t="s">
        <v>553</v>
      </c>
      <c r="B386" t="s">
        <v>109</v>
      </c>
      <c r="C386" t="s">
        <v>16</v>
      </c>
      <c r="D386" t="s">
        <v>132</v>
      </c>
      <c r="E386" t="s">
        <v>132</v>
      </c>
      <c r="F386" t="s">
        <v>132</v>
      </c>
      <c r="G386">
        <v>3</v>
      </c>
      <c r="H386">
        <v>5</v>
      </c>
      <c r="J386" s="55"/>
      <c r="K386" s="55"/>
      <c r="L386" s="55"/>
      <c r="M386" s="55"/>
      <c r="N386" s="55"/>
    </row>
    <row r="387" spans="1:14" x14ac:dyDescent="0.25">
      <c r="A387" t="s">
        <v>554</v>
      </c>
      <c r="B387" t="s">
        <v>103</v>
      </c>
      <c r="C387" t="s">
        <v>1</v>
      </c>
      <c r="D387">
        <v>32</v>
      </c>
      <c r="E387">
        <v>33</v>
      </c>
      <c r="F387">
        <v>31</v>
      </c>
      <c r="G387">
        <v>26</v>
      </c>
      <c r="H387">
        <v>122</v>
      </c>
      <c r="J387" s="55"/>
      <c r="K387" s="55"/>
      <c r="L387" s="55"/>
      <c r="M387" s="55"/>
      <c r="N387" s="55"/>
    </row>
    <row r="388" spans="1:14" x14ac:dyDescent="0.25">
      <c r="A388" t="s">
        <v>555</v>
      </c>
      <c r="B388" t="s">
        <v>103</v>
      </c>
      <c r="C388" t="s">
        <v>2</v>
      </c>
      <c r="D388">
        <v>45</v>
      </c>
      <c r="E388">
        <v>31</v>
      </c>
      <c r="F388">
        <v>17</v>
      </c>
      <c r="G388">
        <v>15</v>
      </c>
      <c r="H388">
        <v>108</v>
      </c>
      <c r="J388" s="55"/>
      <c r="K388" s="55"/>
      <c r="L388" s="55"/>
      <c r="M388" s="55"/>
      <c r="N388" s="55"/>
    </row>
    <row r="389" spans="1:14" x14ac:dyDescent="0.25">
      <c r="A389" t="s">
        <v>556</v>
      </c>
      <c r="B389" t="s">
        <v>103</v>
      </c>
      <c r="C389" t="s">
        <v>3</v>
      </c>
      <c r="D389">
        <v>82</v>
      </c>
      <c r="E389">
        <v>109</v>
      </c>
      <c r="F389">
        <v>103</v>
      </c>
      <c r="G389">
        <v>66</v>
      </c>
      <c r="H389">
        <v>360</v>
      </c>
      <c r="J389" s="55"/>
      <c r="K389" s="55"/>
      <c r="L389" s="55"/>
      <c r="M389" s="55"/>
      <c r="N389" s="55"/>
    </row>
    <row r="390" spans="1:14" x14ac:dyDescent="0.25">
      <c r="A390" t="s">
        <v>557</v>
      </c>
      <c r="B390" t="s">
        <v>103</v>
      </c>
      <c r="C390" t="s">
        <v>4</v>
      </c>
      <c r="D390">
        <v>17</v>
      </c>
      <c r="E390">
        <v>23</v>
      </c>
      <c r="F390">
        <v>20</v>
      </c>
      <c r="G390">
        <v>8</v>
      </c>
      <c r="H390">
        <v>68</v>
      </c>
      <c r="J390" s="55"/>
      <c r="K390" s="55"/>
      <c r="L390" s="55"/>
      <c r="M390" s="55"/>
      <c r="N390" s="55"/>
    </row>
    <row r="391" spans="1:14" x14ac:dyDescent="0.25">
      <c r="A391" t="s">
        <v>558</v>
      </c>
      <c r="B391" t="s">
        <v>103</v>
      </c>
      <c r="C391" t="s">
        <v>5</v>
      </c>
      <c r="D391">
        <v>35</v>
      </c>
      <c r="E391">
        <v>59</v>
      </c>
      <c r="F391">
        <v>38</v>
      </c>
      <c r="G391">
        <v>35</v>
      </c>
      <c r="H391">
        <v>167</v>
      </c>
      <c r="J391" s="55"/>
      <c r="K391" s="55"/>
      <c r="L391" s="55"/>
      <c r="M391" s="55"/>
      <c r="N391" s="55"/>
    </row>
    <row r="392" spans="1:14" x14ac:dyDescent="0.25">
      <c r="A392" t="s">
        <v>559</v>
      </c>
      <c r="B392" t="s">
        <v>103</v>
      </c>
      <c r="C392" t="s">
        <v>6</v>
      </c>
      <c r="D392">
        <v>42</v>
      </c>
      <c r="E392">
        <v>44</v>
      </c>
      <c r="F392">
        <v>40</v>
      </c>
      <c r="G392">
        <v>36</v>
      </c>
      <c r="H392">
        <v>162</v>
      </c>
      <c r="J392" s="55"/>
      <c r="K392" s="55"/>
      <c r="L392" s="55"/>
      <c r="M392" s="55"/>
      <c r="N392" s="55"/>
    </row>
    <row r="393" spans="1:14" x14ac:dyDescent="0.25">
      <c r="A393" t="s">
        <v>560</v>
      </c>
      <c r="B393" t="s">
        <v>103</v>
      </c>
      <c r="C393" t="s">
        <v>7</v>
      </c>
      <c r="D393">
        <v>44</v>
      </c>
      <c r="E393">
        <v>53</v>
      </c>
      <c r="F393">
        <v>27</v>
      </c>
      <c r="G393">
        <v>34</v>
      </c>
      <c r="H393">
        <v>158</v>
      </c>
      <c r="J393" s="55"/>
      <c r="K393" s="55"/>
      <c r="L393" s="55"/>
      <c r="M393" s="55"/>
      <c r="N393" s="55"/>
    </row>
    <row r="394" spans="1:14" x14ac:dyDescent="0.25">
      <c r="A394" t="s">
        <v>561</v>
      </c>
      <c r="B394" t="s">
        <v>103</v>
      </c>
      <c r="C394" t="s">
        <v>8</v>
      </c>
      <c r="D394">
        <v>28</v>
      </c>
      <c r="E394">
        <v>22</v>
      </c>
      <c r="F394">
        <v>15</v>
      </c>
      <c r="G394">
        <v>12</v>
      </c>
      <c r="H394">
        <v>77</v>
      </c>
      <c r="J394" s="55"/>
      <c r="K394" s="55"/>
      <c r="L394" s="55"/>
      <c r="M394" s="55"/>
      <c r="N394" s="55"/>
    </row>
    <row r="395" spans="1:14" x14ac:dyDescent="0.25">
      <c r="A395" t="s">
        <v>562</v>
      </c>
      <c r="B395" t="s">
        <v>103</v>
      </c>
      <c r="C395" t="s">
        <v>9</v>
      </c>
      <c r="D395">
        <v>7</v>
      </c>
      <c r="E395">
        <v>6</v>
      </c>
      <c r="F395">
        <v>3</v>
      </c>
      <c r="G395">
        <v>3</v>
      </c>
      <c r="H395">
        <v>19</v>
      </c>
      <c r="J395" s="55"/>
      <c r="K395" s="55"/>
      <c r="L395" s="55"/>
      <c r="M395" s="55"/>
      <c r="N395" s="55"/>
    </row>
    <row r="396" spans="1:14" x14ac:dyDescent="0.25">
      <c r="A396" t="s">
        <v>563</v>
      </c>
      <c r="B396" t="s">
        <v>103</v>
      </c>
      <c r="C396" t="s">
        <v>10</v>
      </c>
      <c r="D396">
        <v>23</v>
      </c>
      <c r="E396">
        <v>21</v>
      </c>
      <c r="F396">
        <v>16</v>
      </c>
      <c r="G396">
        <v>16</v>
      </c>
      <c r="H396">
        <v>76</v>
      </c>
      <c r="J396" s="55"/>
      <c r="K396" s="55"/>
      <c r="L396" s="55"/>
      <c r="M396" s="55"/>
      <c r="N396" s="55"/>
    </row>
    <row r="397" spans="1:14" x14ac:dyDescent="0.25">
      <c r="A397" t="s">
        <v>564</v>
      </c>
      <c r="B397" t="s">
        <v>103</v>
      </c>
      <c r="C397" t="s">
        <v>11</v>
      </c>
      <c r="D397">
        <v>67</v>
      </c>
      <c r="E397">
        <v>47</v>
      </c>
      <c r="F397">
        <v>40</v>
      </c>
      <c r="G397">
        <v>49</v>
      </c>
      <c r="H397">
        <v>203</v>
      </c>
      <c r="J397" s="55"/>
      <c r="K397" s="55"/>
      <c r="L397" s="55"/>
      <c r="M397" s="55"/>
      <c r="N397" s="55"/>
    </row>
    <row r="398" spans="1:14" x14ac:dyDescent="0.25">
      <c r="A398" t="s">
        <v>565</v>
      </c>
      <c r="B398" t="s">
        <v>103</v>
      </c>
      <c r="C398" t="s">
        <v>12</v>
      </c>
      <c r="D398">
        <v>45</v>
      </c>
      <c r="E398">
        <v>53</v>
      </c>
      <c r="F398">
        <v>47</v>
      </c>
      <c r="G398">
        <v>43</v>
      </c>
      <c r="H398">
        <v>188</v>
      </c>
      <c r="J398" s="55"/>
      <c r="K398" s="55"/>
      <c r="L398" s="55"/>
      <c r="M398" s="55"/>
      <c r="N398" s="55"/>
    </row>
    <row r="399" spans="1:14" x14ac:dyDescent="0.25">
      <c r="A399" t="s">
        <v>566</v>
      </c>
      <c r="B399" t="s">
        <v>103</v>
      </c>
      <c r="C399" t="s">
        <v>13</v>
      </c>
      <c r="D399">
        <v>8</v>
      </c>
      <c r="E399">
        <v>4</v>
      </c>
      <c r="F399" t="s">
        <v>132</v>
      </c>
      <c r="G399" t="s">
        <v>132</v>
      </c>
      <c r="H399">
        <v>13</v>
      </c>
      <c r="J399" s="55"/>
      <c r="K399" s="55"/>
      <c r="L399" s="55"/>
      <c r="M399" s="55"/>
      <c r="N399" s="55"/>
    </row>
    <row r="400" spans="1:14" x14ac:dyDescent="0.25">
      <c r="A400" t="s">
        <v>567</v>
      </c>
      <c r="B400" t="s">
        <v>103</v>
      </c>
      <c r="C400" t="s">
        <v>14</v>
      </c>
      <c r="D400">
        <v>56</v>
      </c>
      <c r="E400">
        <v>51</v>
      </c>
      <c r="F400">
        <v>64</v>
      </c>
      <c r="G400">
        <v>58</v>
      </c>
      <c r="H400">
        <v>229</v>
      </c>
      <c r="J400" s="55"/>
      <c r="K400" s="55"/>
      <c r="L400" s="55"/>
      <c r="M400" s="55"/>
      <c r="N400" s="55"/>
    </row>
    <row r="401" spans="1:14" x14ac:dyDescent="0.25">
      <c r="A401" t="s">
        <v>568</v>
      </c>
      <c r="B401" t="s">
        <v>103</v>
      </c>
      <c r="C401" t="s">
        <v>15</v>
      </c>
      <c r="D401">
        <v>13</v>
      </c>
      <c r="E401">
        <v>13</v>
      </c>
      <c r="F401">
        <v>6</v>
      </c>
      <c r="G401">
        <v>4</v>
      </c>
      <c r="H401">
        <v>36</v>
      </c>
      <c r="J401" s="55"/>
      <c r="K401" s="55"/>
      <c r="L401" s="55"/>
      <c r="M401" s="55"/>
      <c r="N401" s="55"/>
    </row>
    <row r="402" spans="1:14" x14ac:dyDescent="0.25">
      <c r="A402" t="s">
        <v>569</v>
      </c>
      <c r="B402" t="s">
        <v>103</v>
      </c>
      <c r="C402" t="s">
        <v>16</v>
      </c>
      <c r="D402" t="s">
        <v>132</v>
      </c>
      <c r="E402" t="s">
        <v>132</v>
      </c>
      <c r="F402" t="s">
        <v>132</v>
      </c>
      <c r="G402" t="s">
        <v>132</v>
      </c>
      <c r="H402">
        <v>4</v>
      </c>
      <c r="J402" s="55"/>
      <c r="K402" s="55"/>
      <c r="L402" s="55"/>
      <c r="M402" s="55"/>
      <c r="N402" s="55"/>
    </row>
    <row r="403" spans="1:14" x14ac:dyDescent="0.25">
      <c r="A403" t="s">
        <v>570</v>
      </c>
      <c r="B403" t="s">
        <v>96</v>
      </c>
      <c r="C403" t="s">
        <v>1</v>
      </c>
      <c r="D403">
        <v>33</v>
      </c>
      <c r="E403">
        <v>25</v>
      </c>
      <c r="F403">
        <v>18</v>
      </c>
      <c r="G403">
        <v>26</v>
      </c>
      <c r="H403">
        <v>102</v>
      </c>
      <c r="J403" s="55"/>
      <c r="K403" s="55"/>
      <c r="L403" s="55"/>
      <c r="M403" s="55"/>
      <c r="N403" s="55"/>
    </row>
    <row r="404" spans="1:14" x14ac:dyDescent="0.25">
      <c r="A404" t="s">
        <v>571</v>
      </c>
      <c r="B404" t="s">
        <v>96</v>
      </c>
      <c r="C404" t="s">
        <v>2</v>
      </c>
      <c r="D404">
        <v>32</v>
      </c>
      <c r="E404">
        <v>34</v>
      </c>
      <c r="F404">
        <v>16</v>
      </c>
      <c r="G404">
        <v>15</v>
      </c>
      <c r="H404">
        <v>97</v>
      </c>
      <c r="J404" s="55"/>
      <c r="K404" s="55"/>
      <c r="L404" s="55"/>
      <c r="M404" s="55"/>
      <c r="N404" s="55"/>
    </row>
    <row r="405" spans="1:14" x14ac:dyDescent="0.25">
      <c r="A405" t="s">
        <v>572</v>
      </c>
      <c r="B405" t="s">
        <v>96</v>
      </c>
      <c r="C405" t="s">
        <v>3</v>
      </c>
      <c r="D405">
        <v>83</v>
      </c>
      <c r="E405">
        <v>85</v>
      </c>
      <c r="F405">
        <v>45</v>
      </c>
      <c r="G405">
        <v>50</v>
      </c>
      <c r="H405">
        <v>263</v>
      </c>
      <c r="J405" s="55"/>
      <c r="K405" s="55"/>
      <c r="L405" s="55"/>
      <c r="M405" s="55"/>
      <c r="N405" s="55"/>
    </row>
    <row r="406" spans="1:14" x14ac:dyDescent="0.25">
      <c r="A406" t="s">
        <v>573</v>
      </c>
      <c r="B406" t="s">
        <v>96</v>
      </c>
      <c r="C406" t="s">
        <v>4</v>
      </c>
      <c r="D406">
        <v>15</v>
      </c>
      <c r="E406">
        <v>14</v>
      </c>
      <c r="F406">
        <v>19</v>
      </c>
      <c r="G406">
        <v>12</v>
      </c>
      <c r="H406">
        <v>60</v>
      </c>
      <c r="J406" s="55"/>
      <c r="K406" s="55"/>
      <c r="L406" s="55"/>
      <c r="M406" s="55"/>
      <c r="N406" s="55"/>
    </row>
    <row r="407" spans="1:14" x14ac:dyDescent="0.25">
      <c r="A407" t="s">
        <v>574</v>
      </c>
      <c r="B407" t="s">
        <v>96</v>
      </c>
      <c r="C407" t="s">
        <v>5</v>
      </c>
      <c r="D407">
        <v>60</v>
      </c>
      <c r="E407">
        <v>52</v>
      </c>
      <c r="F407">
        <v>58</v>
      </c>
      <c r="G407">
        <v>34</v>
      </c>
      <c r="H407">
        <v>204</v>
      </c>
      <c r="J407" s="55"/>
      <c r="K407" s="55"/>
      <c r="L407" s="55"/>
      <c r="M407" s="55"/>
      <c r="N407" s="55"/>
    </row>
    <row r="408" spans="1:14" x14ac:dyDescent="0.25">
      <c r="A408" t="s">
        <v>575</v>
      </c>
      <c r="B408" t="s">
        <v>96</v>
      </c>
      <c r="C408" t="s">
        <v>6</v>
      </c>
      <c r="D408">
        <v>50</v>
      </c>
      <c r="E408">
        <v>40</v>
      </c>
      <c r="F408">
        <v>39</v>
      </c>
      <c r="G408">
        <v>36</v>
      </c>
      <c r="H408">
        <v>165</v>
      </c>
      <c r="J408" s="55"/>
      <c r="K408" s="55"/>
      <c r="L408" s="55"/>
      <c r="M408" s="55"/>
      <c r="N408" s="55"/>
    </row>
    <row r="409" spans="1:14" x14ac:dyDescent="0.25">
      <c r="A409" t="s">
        <v>576</v>
      </c>
      <c r="B409" t="s">
        <v>96</v>
      </c>
      <c r="C409" t="s">
        <v>7</v>
      </c>
      <c r="D409">
        <v>39</v>
      </c>
      <c r="E409">
        <v>54</v>
      </c>
      <c r="F409">
        <v>60</v>
      </c>
      <c r="G409">
        <v>24</v>
      </c>
      <c r="H409">
        <v>177</v>
      </c>
      <c r="J409" s="55"/>
      <c r="K409" s="55"/>
      <c r="L409" s="55"/>
      <c r="M409" s="55"/>
      <c r="N409" s="55"/>
    </row>
    <row r="410" spans="1:14" x14ac:dyDescent="0.25">
      <c r="A410" t="s">
        <v>577</v>
      </c>
      <c r="B410" t="s">
        <v>96</v>
      </c>
      <c r="C410" t="s">
        <v>8</v>
      </c>
      <c r="D410">
        <v>19</v>
      </c>
      <c r="E410">
        <v>14</v>
      </c>
      <c r="F410">
        <v>15</v>
      </c>
      <c r="G410">
        <v>8</v>
      </c>
      <c r="H410">
        <v>56</v>
      </c>
      <c r="J410" s="55"/>
      <c r="K410" s="55"/>
      <c r="L410" s="55"/>
      <c r="M410" s="55"/>
      <c r="N410" s="55"/>
    </row>
    <row r="411" spans="1:14" x14ac:dyDescent="0.25">
      <c r="A411" t="s">
        <v>578</v>
      </c>
      <c r="B411" t="s">
        <v>96</v>
      </c>
      <c r="C411" t="s">
        <v>9</v>
      </c>
      <c r="D411">
        <v>13</v>
      </c>
      <c r="E411">
        <v>4</v>
      </c>
      <c r="F411">
        <v>3</v>
      </c>
      <c r="G411">
        <v>6</v>
      </c>
      <c r="H411">
        <v>26</v>
      </c>
      <c r="J411" s="55"/>
      <c r="K411" s="55"/>
      <c r="L411" s="55"/>
      <c r="M411" s="55"/>
      <c r="N411" s="55"/>
    </row>
    <row r="412" spans="1:14" x14ac:dyDescent="0.25">
      <c r="A412" t="s">
        <v>579</v>
      </c>
      <c r="B412" t="s">
        <v>96</v>
      </c>
      <c r="C412" t="s">
        <v>10</v>
      </c>
      <c r="D412">
        <v>26</v>
      </c>
      <c r="E412">
        <v>22</v>
      </c>
      <c r="F412">
        <v>16</v>
      </c>
      <c r="G412">
        <v>11</v>
      </c>
      <c r="H412">
        <v>75</v>
      </c>
      <c r="J412" s="55"/>
      <c r="K412" s="55"/>
      <c r="L412" s="55"/>
      <c r="M412" s="55"/>
      <c r="N412" s="55"/>
    </row>
    <row r="413" spans="1:14" x14ac:dyDescent="0.25">
      <c r="A413" t="s">
        <v>580</v>
      </c>
      <c r="B413" t="s">
        <v>96</v>
      </c>
      <c r="C413" t="s">
        <v>11</v>
      </c>
      <c r="D413">
        <v>65</v>
      </c>
      <c r="E413">
        <v>56</v>
      </c>
      <c r="F413">
        <v>54</v>
      </c>
      <c r="G413">
        <v>59</v>
      </c>
      <c r="H413">
        <v>234</v>
      </c>
      <c r="J413" s="55"/>
      <c r="K413" s="55"/>
      <c r="L413" s="55"/>
      <c r="M413" s="55"/>
      <c r="N413" s="55"/>
    </row>
    <row r="414" spans="1:14" x14ac:dyDescent="0.25">
      <c r="A414" t="s">
        <v>581</v>
      </c>
      <c r="B414" t="s">
        <v>96</v>
      </c>
      <c r="C414" t="s">
        <v>12</v>
      </c>
      <c r="D414">
        <v>55</v>
      </c>
      <c r="E414">
        <v>36</v>
      </c>
      <c r="F414">
        <v>38</v>
      </c>
      <c r="G414">
        <v>23</v>
      </c>
      <c r="H414">
        <v>152</v>
      </c>
      <c r="J414" s="55"/>
      <c r="K414" s="55"/>
      <c r="L414" s="55"/>
      <c r="M414" s="55"/>
      <c r="N414" s="55"/>
    </row>
    <row r="415" spans="1:14" x14ac:dyDescent="0.25">
      <c r="A415" t="s">
        <v>582</v>
      </c>
      <c r="B415" t="s">
        <v>96</v>
      </c>
      <c r="C415" t="s">
        <v>13</v>
      </c>
      <c r="D415">
        <v>6</v>
      </c>
      <c r="E415" t="s">
        <v>132</v>
      </c>
      <c r="F415" t="s">
        <v>132</v>
      </c>
      <c r="G415" t="s">
        <v>132</v>
      </c>
      <c r="H415">
        <v>11</v>
      </c>
      <c r="J415" s="55"/>
      <c r="K415" s="55"/>
      <c r="L415" s="55"/>
      <c r="M415" s="55"/>
      <c r="N415" s="55"/>
    </row>
    <row r="416" spans="1:14" x14ac:dyDescent="0.25">
      <c r="A416" t="s">
        <v>583</v>
      </c>
      <c r="B416" t="s">
        <v>96</v>
      </c>
      <c r="C416" t="s">
        <v>14</v>
      </c>
      <c r="D416">
        <v>57</v>
      </c>
      <c r="E416">
        <v>53</v>
      </c>
      <c r="F416">
        <v>49</v>
      </c>
      <c r="G416">
        <v>41</v>
      </c>
      <c r="H416">
        <v>200</v>
      </c>
      <c r="J416" s="55"/>
      <c r="K416" s="55"/>
      <c r="L416" s="55"/>
      <c r="M416" s="55"/>
      <c r="N416" s="55"/>
    </row>
    <row r="417" spans="1:14" x14ac:dyDescent="0.25">
      <c r="A417" t="s">
        <v>584</v>
      </c>
      <c r="B417" t="s">
        <v>96</v>
      </c>
      <c r="C417" t="s">
        <v>15</v>
      </c>
      <c r="D417">
        <v>12</v>
      </c>
      <c r="E417">
        <v>6</v>
      </c>
      <c r="F417">
        <v>10</v>
      </c>
      <c r="G417" t="s">
        <v>132</v>
      </c>
      <c r="H417">
        <v>28</v>
      </c>
      <c r="J417" s="55"/>
      <c r="K417" s="55"/>
      <c r="L417" s="55"/>
      <c r="M417" s="55"/>
      <c r="N417" s="55"/>
    </row>
    <row r="418" spans="1:14" x14ac:dyDescent="0.25">
      <c r="A418" t="s">
        <v>585</v>
      </c>
      <c r="B418" t="s">
        <v>96</v>
      </c>
      <c r="C418" t="s">
        <v>16</v>
      </c>
      <c r="D418" t="s">
        <v>132</v>
      </c>
      <c r="E418" t="s">
        <v>132</v>
      </c>
      <c r="F418" t="s">
        <v>132</v>
      </c>
      <c r="G418" t="s">
        <v>132</v>
      </c>
      <c r="H418">
        <v>6</v>
      </c>
      <c r="J418" s="55"/>
      <c r="K418" s="55"/>
      <c r="L418" s="55"/>
      <c r="M418" s="55"/>
      <c r="N418" s="55"/>
    </row>
    <row r="419" spans="1:14" x14ac:dyDescent="0.25">
      <c r="A419" t="s">
        <v>586</v>
      </c>
      <c r="B419" t="s">
        <v>108</v>
      </c>
      <c r="C419" t="s">
        <v>17</v>
      </c>
      <c r="D419">
        <v>8</v>
      </c>
      <c r="E419" t="s">
        <v>132</v>
      </c>
      <c r="F419">
        <v>12</v>
      </c>
      <c r="G419">
        <v>12</v>
      </c>
      <c r="H419">
        <v>34</v>
      </c>
      <c r="J419" s="55"/>
      <c r="K419" s="55"/>
      <c r="L419" s="55"/>
      <c r="M419" s="55"/>
      <c r="N419" s="55"/>
    </row>
    <row r="420" spans="1:14" x14ac:dyDescent="0.25">
      <c r="A420" t="s">
        <v>587</v>
      </c>
      <c r="B420" t="s">
        <v>108</v>
      </c>
      <c r="C420" t="s">
        <v>18</v>
      </c>
      <c r="D420">
        <v>4</v>
      </c>
      <c r="E420" t="s">
        <v>132</v>
      </c>
      <c r="F420">
        <v>3</v>
      </c>
      <c r="G420">
        <v>5</v>
      </c>
      <c r="H420">
        <v>12</v>
      </c>
      <c r="J420" s="55"/>
      <c r="K420" s="55"/>
      <c r="L420" s="55"/>
      <c r="M420" s="55"/>
      <c r="N420" s="55"/>
    </row>
    <row r="421" spans="1:14" x14ac:dyDescent="0.25">
      <c r="A421" t="s">
        <v>588</v>
      </c>
      <c r="B421" t="s">
        <v>108</v>
      </c>
      <c r="C421" t="s">
        <v>19</v>
      </c>
      <c r="D421" t="s">
        <v>132</v>
      </c>
      <c r="E421" t="s">
        <v>132</v>
      </c>
      <c r="F421" t="s">
        <v>132</v>
      </c>
      <c r="G421" t="s">
        <v>132</v>
      </c>
      <c r="H421">
        <v>5</v>
      </c>
      <c r="J421" s="55"/>
      <c r="K421" s="55"/>
      <c r="L421" s="55"/>
      <c r="M421" s="55"/>
      <c r="N421" s="55"/>
    </row>
    <row r="422" spans="1:14" x14ac:dyDescent="0.25">
      <c r="A422" t="s">
        <v>589</v>
      </c>
      <c r="B422" t="s">
        <v>108</v>
      </c>
      <c r="C422" t="s">
        <v>20</v>
      </c>
      <c r="D422" t="s">
        <v>132</v>
      </c>
      <c r="E422" t="s">
        <v>132</v>
      </c>
      <c r="F422">
        <v>8</v>
      </c>
      <c r="G422">
        <v>5</v>
      </c>
      <c r="H422">
        <v>17</v>
      </c>
      <c r="J422" s="55"/>
      <c r="K422" s="55"/>
      <c r="L422" s="55"/>
      <c r="M422" s="55"/>
      <c r="N422" s="55"/>
    </row>
    <row r="423" spans="1:14" x14ac:dyDescent="0.25">
      <c r="A423" t="s">
        <v>590</v>
      </c>
      <c r="B423" t="s">
        <v>108</v>
      </c>
      <c r="C423" t="s">
        <v>21</v>
      </c>
      <c r="D423">
        <v>7</v>
      </c>
      <c r="E423">
        <v>3</v>
      </c>
      <c r="F423">
        <v>3</v>
      </c>
      <c r="G423">
        <v>3</v>
      </c>
      <c r="H423">
        <v>16</v>
      </c>
      <c r="J423" s="55"/>
      <c r="K423" s="55"/>
      <c r="L423" s="55"/>
      <c r="M423" s="55"/>
      <c r="N423" s="55"/>
    </row>
    <row r="424" spans="1:14" x14ac:dyDescent="0.25">
      <c r="A424" t="s">
        <v>591</v>
      </c>
      <c r="B424" t="s">
        <v>108</v>
      </c>
      <c r="C424" t="s">
        <v>115</v>
      </c>
      <c r="D424">
        <v>9</v>
      </c>
      <c r="E424">
        <v>6</v>
      </c>
      <c r="F424" t="s">
        <v>132</v>
      </c>
      <c r="G424" t="s">
        <v>132</v>
      </c>
      <c r="H424">
        <v>18</v>
      </c>
      <c r="J424" s="55"/>
      <c r="K424" s="55"/>
      <c r="L424" s="55"/>
      <c r="M424" s="55"/>
      <c r="N424" s="55"/>
    </row>
    <row r="425" spans="1:14" x14ac:dyDescent="0.25">
      <c r="A425" t="s">
        <v>592</v>
      </c>
      <c r="B425" t="s">
        <v>108</v>
      </c>
      <c r="C425" t="s">
        <v>22</v>
      </c>
      <c r="D425" t="s">
        <v>132</v>
      </c>
      <c r="E425" t="s">
        <v>132</v>
      </c>
      <c r="F425" t="s">
        <v>132</v>
      </c>
      <c r="G425" t="s">
        <v>132</v>
      </c>
      <c r="H425">
        <v>3</v>
      </c>
      <c r="J425" s="55"/>
      <c r="K425" s="55"/>
      <c r="L425" s="55"/>
      <c r="M425" s="55"/>
      <c r="N425" s="55"/>
    </row>
    <row r="426" spans="1:14" x14ac:dyDescent="0.25">
      <c r="A426" t="s">
        <v>593</v>
      </c>
      <c r="B426" t="s">
        <v>108</v>
      </c>
      <c r="C426" t="s">
        <v>23</v>
      </c>
      <c r="D426">
        <v>3</v>
      </c>
      <c r="E426" t="s">
        <v>132</v>
      </c>
      <c r="F426">
        <v>3</v>
      </c>
      <c r="G426" t="s">
        <v>132</v>
      </c>
      <c r="H426">
        <v>7</v>
      </c>
      <c r="J426" s="55"/>
      <c r="K426" s="55"/>
      <c r="L426" s="55"/>
      <c r="M426" s="55"/>
      <c r="N426" s="55"/>
    </row>
    <row r="427" spans="1:14" x14ac:dyDescent="0.25">
      <c r="A427" t="s">
        <v>594</v>
      </c>
      <c r="B427" t="s">
        <v>108</v>
      </c>
      <c r="C427" t="s">
        <v>24</v>
      </c>
      <c r="D427" t="s">
        <v>132</v>
      </c>
      <c r="E427" t="s">
        <v>132</v>
      </c>
      <c r="F427" t="s">
        <v>132</v>
      </c>
      <c r="G427" t="s">
        <v>132</v>
      </c>
      <c r="H427">
        <v>3</v>
      </c>
      <c r="J427" s="55"/>
      <c r="K427" s="55"/>
      <c r="L427" s="55"/>
      <c r="M427" s="55"/>
      <c r="N427" s="55"/>
    </row>
    <row r="428" spans="1:14" x14ac:dyDescent="0.25">
      <c r="A428" t="s">
        <v>595</v>
      </c>
      <c r="B428" t="s">
        <v>108</v>
      </c>
      <c r="C428" t="s">
        <v>25</v>
      </c>
      <c r="D428">
        <v>16</v>
      </c>
      <c r="E428">
        <v>29</v>
      </c>
      <c r="F428">
        <v>15</v>
      </c>
      <c r="G428">
        <v>24</v>
      </c>
      <c r="H428">
        <v>84</v>
      </c>
      <c r="J428" s="55"/>
      <c r="K428" s="55"/>
      <c r="L428" s="55"/>
      <c r="M428" s="55"/>
      <c r="N428" s="55"/>
    </row>
    <row r="429" spans="1:14" x14ac:dyDescent="0.25">
      <c r="A429" t="s">
        <v>596</v>
      </c>
      <c r="B429" t="s">
        <v>108</v>
      </c>
      <c r="C429" t="s">
        <v>26</v>
      </c>
      <c r="D429" t="s">
        <v>132</v>
      </c>
      <c r="E429" t="s">
        <v>132</v>
      </c>
      <c r="F429" t="s">
        <v>132</v>
      </c>
      <c r="G429" t="s">
        <v>132</v>
      </c>
      <c r="H429" t="s">
        <v>132</v>
      </c>
      <c r="J429" s="55"/>
      <c r="K429" s="55"/>
      <c r="L429" s="55"/>
      <c r="M429" s="55"/>
      <c r="N429" s="55"/>
    </row>
    <row r="430" spans="1:14" x14ac:dyDescent="0.25">
      <c r="A430" t="s">
        <v>597</v>
      </c>
      <c r="B430" t="s">
        <v>108</v>
      </c>
      <c r="C430" t="s">
        <v>27</v>
      </c>
      <c r="D430">
        <v>5</v>
      </c>
      <c r="E430">
        <v>7</v>
      </c>
      <c r="F430" t="s">
        <v>132</v>
      </c>
      <c r="G430">
        <v>6</v>
      </c>
      <c r="H430">
        <v>19</v>
      </c>
      <c r="J430" s="55"/>
      <c r="K430" s="55"/>
      <c r="L430" s="55"/>
      <c r="M430" s="55"/>
      <c r="N430" s="55"/>
    </row>
    <row r="431" spans="1:14" x14ac:dyDescent="0.25">
      <c r="A431" t="s">
        <v>598</v>
      </c>
      <c r="B431" t="s">
        <v>108</v>
      </c>
      <c r="C431" t="s">
        <v>28</v>
      </c>
      <c r="D431" t="s">
        <v>132</v>
      </c>
      <c r="E431">
        <v>3</v>
      </c>
      <c r="F431">
        <v>8</v>
      </c>
      <c r="G431">
        <v>5</v>
      </c>
      <c r="H431">
        <v>17</v>
      </c>
      <c r="J431" s="55"/>
      <c r="K431" s="55"/>
      <c r="L431" s="55"/>
      <c r="M431" s="55"/>
      <c r="N431" s="55"/>
    </row>
    <row r="432" spans="1:14" x14ac:dyDescent="0.25">
      <c r="A432" t="s">
        <v>599</v>
      </c>
      <c r="B432" t="s">
        <v>108</v>
      </c>
      <c r="C432" t="s">
        <v>29</v>
      </c>
      <c r="D432" t="s">
        <v>132</v>
      </c>
      <c r="E432" t="s">
        <v>132</v>
      </c>
      <c r="F432" t="s">
        <v>132</v>
      </c>
      <c r="G432" t="s">
        <v>132</v>
      </c>
      <c r="H432" t="s">
        <v>132</v>
      </c>
      <c r="J432" s="55"/>
      <c r="K432" s="55"/>
      <c r="L432" s="55"/>
      <c r="M432" s="55"/>
      <c r="N432" s="55"/>
    </row>
    <row r="433" spans="1:14" x14ac:dyDescent="0.25">
      <c r="A433" t="s">
        <v>600</v>
      </c>
      <c r="B433" t="s">
        <v>108</v>
      </c>
      <c r="C433" t="s">
        <v>30</v>
      </c>
      <c r="D433" t="s">
        <v>132</v>
      </c>
      <c r="E433" t="s">
        <v>132</v>
      </c>
      <c r="F433" t="s">
        <v>132</v>
      </c>
      <c r="G433" t="s">
        <v>132</v>
      </c>
      <c r="H433">
        <v>6</v>
      </c>
      <c r="J433" s="55"/>
      <c r="K433" s="55"/>
      <c r="L433" s="55"/>
      <c r="M433" s="55"/>
      <c r="N433" s="55"/>
    </row>
    <row r="434" spans="1:14" x14ac:dyDescent="0.25">
      <c r="A434" t="s">
        <v>601</v>
      </c>
      <c r="B434" t="s">
        <v>108</v>
      </c>
      <c r="C434" t="s">
        <v>31</v>
      </c>
      <c r="D434">
        <v>14</v>
      </c>
      <c r="E434">
        <v>8</v>
      </c>
      <c r="F434">
        <v>12</v>
      </c>
      <c r="G434">
        <v>6</v>
      </c>
      <c r="H434">
        <v>40</v>
      </c>
      <c r="J434" s="55"/>
      <c r="K434" s="55"/>
      <c r="L434" s="55"/>
      <c r="M434" s="55"/>
      <c r="N434" s="55"/>
    </row>
    <row r="435" spans="1:14" x14ac:dyDescent="0.25">
      <c r="A435" t="s">
        <v>602</v>
      </c>
      <c r="B435" t="s">
        <v>108</v>
      </c>
      <c r="C435" t="s">
        <v>32</v>
      </c>
      <c r="D435">
        <v>6</v>
      </c>
      <c r="E435">
        <v>3</v>
      </c>
      <c r="F435">
        <v>3</v>
      </c>
      <c r="G435" t="s">
        <v>132</v>
      </c>
      <c r="H435">
        <v>14</v>
      </c>
      <c r="J435" s="55"/>
      <c r="K435" s="55"/>
      <c r="L435" s="55"/>
      <c r="M435" s="55"/>
      <c r="N435" s="55"/>
    </row>
    <row r="436" spans="1:14" x14ac:dyDescent="0.25">
      <c r="A436" t="s">
        <v>603</v>
      </c>
      <c r="B436" t="s">
        <v>108</v>
      </c>
      <c r="C436" t="s">
        <v>33</v>
      </c>
      <c r="D436">
        <v>3</v>
      </c>
      <c r="E436">
        <v>6</v>
      </c>
      <c r="F436">
        <v>3</v>
      </c>
      <c r="G436">
        <v>3</v>
      </c>
      <c r="H436">
        <v>15</v>
      </c>
      <c r="J436" s="55"/>
      <c r="K436" s="55"/>
      <c r="L436" s="55"/>
      <c r="M436" s="55"/>
      <c r="N436" s="55"/>
    </row>
    <row r="437" spans="1:14" x14ac:dyDescent="0.25">
      <c r="A437" t="s">
        <v>604</v>
      </c>
      <c r="B437" t="s">
        <v>108</v>
      </c>
      <c r="C437" t="s">
        <v>34</v>
      </c>
      <c r="D437">
        <v>4</v>
      </c>
      <c r="E437" t="s">
        <v>132</v>
      </c>
      <c r="F437">
        <v>3</v>
      </c>
      <c r="G437" t="s">
        <v>132</v>
      </c>
      <c r="H437">
        <v>8</v>
      </c>
      <c r="J437" s="55"/>
      <c r="K437" s="55"/>
      <c r="L437" s="55"/>
      <c r="M437" s="55"/>
      <c r="N437" s="55"/>
    </row>
    <row r="438" spans="1:14" x14ac:dyDescent="0.25">
      <c r="A438" t="s">
        <v>605</v>
      </c>
      <c r="B438" t="s">
        <v>108</v>
      </c>
      <c r="C438" t="s">
        <v>35</v>
      </c>
      <c r="D438">
        <v>4</v>
      </c>
      <c r="E438" t="s">
        <v>132</v>
      </c>
      <c r="F438">
        <v>3</v>
      </c>
      <c r="G438" t="s">
        <v>132</v>
      </c>
      <c r="H438">
        <v>7</v>
      </c>
      <c r="J438" s="55"/>
      <c r="K438" s="55"/>
      <c r="L438" s="55"/>
      <c r="M438" s="55"/>
      <c r="N438" s="55"/>
    </row>
    <row r="439" spans="1:14" x14ac:dyDescent="0.25">
      <c r="A439" t="s">
        <v>606</v>
      </c>
      <c r="B439" t="s">
        <v>108</v>
      </c>
      <c r="C439" t="s">
        <v>36</v>
      </c>
      <c r="D439" t="s">
        <v>132</v>
      </c>
      <c r="E439" t="s">
        <v>132</v>
      </c>
      <c r="F439" t="s">
        <v>132</v>
      </c>
      <c r="G439" t="s">
        <v>132</v>
      </c>
      <c r="H439">
        <v>4</v>
      </c>
      <c r="J439" s="55"/>
      <c r="K439" s="55"/>
      <c r="L439" s="55"/>
      <c r="M439" s="55"/>
      <c r="N439" s="55"/>
    </row>
    <row r="440" spans="1:14" x14ac:dyDescent="0.25">
      <c r="A440" t="s">
        <v>607</v>
      </c>
      <c r="B440" t="s">
        <v>108</v>
      </c>
      <c r="C440" t="s">
        <v>37</v>
      </c>
      <c r="D440" t="s">
        <v>132</v>
      </c>
      <c r="E440" t="s">
        <v>132</v>
      </c>
      <c r="F440">
        <v>3</v>
      </c>
      <c r="G440" t="s">
        <v>132</v>
      </c>
      <c r="H440">
        <v>7</v>
      </c>
      <c r="J440" s="55"/>
      <c r="K440" s="55"/>
      <c r="L440" s="55"/>
      <c r="M440" s="55"/>
      <c r="N440" s="55"/>
    </row>
    <row r="441" spans="1:14" x14ac:dyDescent="0.25">
      <c r="A441" t="s">
        <v>608</v>
      </c>
      <c r="B441" t="s">
        <v>108</v>
      </c>
      <c r="C441" t="s">
        <v>38</v>
      </c>
      <c r="D441">
        <v>12</v>
      </c>
      <c r="E441">
        <v>12</v>
      </c>
      <c r="F441">
        <v>8</v>
      </c>
      <c r="G441">
        <v>12</v>
      </c>
      <c r="H441">
        <v>44</v>
      </c>
      <c r="J441" s="55"/>
      <c r="K441" s="55"/>
      <c r="L441" s="55"/>
      <c r="M441" s="55"/>
      <c r="N441" s="55"/>
    </row>
    <row r="442" spans="1:14" x14ac:dyDescent="0.25">
      <c r="A442" t="s">
        <v>609</v>
      </c>
      <c r="B442" t="s">
        <v>108</v>
      </c>
      <c r="C442" t="s">
        <v>39</v>
      </c>
      <c r="D442">
        <v>3</v>
      </c>
      <c r="E442" t="s">
        <v>132</v>
      </c>
      <c r="F442" t="s">
        <v>132</v>
      </c>
      <c r="G442">
        <v>3</v>
      </c>
      <c r="H442">
        <v>10</v>
      </c>
      <c r="J442" s="55"/>
      <c r="K442" s="55"/>
      <c r="L442" s="55"/>
      <c r="M442" s="55"/>
      <c r="N442" s="55"/>
    </row>
    <row r="443" spans="1:14" x14ac:dyDescent="0.25">
      <c r="A443" t="s">
        <v>610</v>
      </c>
      <c r="B443" t="s">
        <v>108</v>
      </c>
      <c r="C443" t="s">
        <v>40</v>
      </c>
      <c r="D443" t="s">
        <v>132</v>
      </c>
      <c r="E443" t="s">
        <v>132</v>
      </c>
      <c r="F443" t="s">
        <v>132</v>
      </c>
      <c r="G443" t="s">
        <v>132</v>
      </c>
      <c r="H443">
        <v>3</v>
      </c>
      <c r="J443" s="55"/>
      <c r="K443" s="55"/>
      <c r="L443" s="55"/>
      <c r="M443" s="55"/>
      <c r="N443" s="55"/>
    </row>
    <row r="444" spans="1:14" x14ac:dyDescent="0.25">
      <c r="A444" t="s">
        <v>611</v>
      </c>
      <c r="B444" t="s">
        <v>108</v>
      </c>
      <c r="C444" t="s">
        <v>134</v>
      </c>
      <c r="D444" t="s">
        <v>132</v>
      </c>
      <c r="E444" t="s">
        <v>132</v>
      </c>
      <c r="F444" t="s">
        <v>132</v>
      </c>
      <c r="G444" t="s">
        <v>132</v>
      </c>
      <c r="H444">
        <v>4</v>
      </c>
      <c r="J444" s="55"/>
      <c r="K444" s="55"/>
      <c r="L444" s="55"/>
      <c r="M444" s="55"/>
      <c r="N444" s="55"/>
    </row>
    <row r="445" spans="1:14" x14ac:dyDescent="0.25">
      <c r="A445" t="s">
        <v>612</v>
      </c>
      <c r="B445" t="s">
        <v>102</v>
      </c>
      <c r="C445" t="s">
        <v>17</v>
      </c>
      <c r="D445">
        <v>25</v>
      </c>
      <c r="E445">
        <v>13</v>
      </c>
      <c r="F445">
        <v>16</v>
      </c>
      <c r="G445">
        <v>7</v>
      </c>
      <c r="H445">
        <v>61</v>
      </c>
      <c r="J445" s="55"/>
      <c r="K445" s="55"/>
      <c r="L445" s="55"/>
      <c r="M445" s="55"/>
      <c r="N445" s="55"/>
    </row>
    <row r="446" spans="1:14" x14ac:dyDescent="0.25">
      <c r="A446" t="s">
        <v>613</v>
      </c>
      <c r="B446" t="s">
        <v>102</v>
      </c>
      <c r="C446" t="s">
        <v>18</v>
      </c>
      <c r="D446">
        <v>12</v>
      </c>
      <c r="E446">
        <v>6</v>
      </c>
      <c r="F446">
        <v>5</v>
      </c>
      <c r="G446" t="s">
        <v>132</v>
      </c>
      <c r="H446">
        <v>25</v>
      </c>
      <c r="J446" s="55"/>
      <c r="K446" s="55"/>
      <c r="L446" s="55"/>
      <c r="M446" s="55"/>
      <c r="N446" s="55"/>
    </row>
    <row r="447" spans="1:14" x14ac:dyDescent="0.25">
      <c r="A447" t="s">
        <v>614</v>
      </c>
      <c r="B447" t="s">
        <v>102</v>
      </c>
      <c r="C447" t="s">
        <v>19</v>
      </c>
      <c r="D447">
        <v>4</v>
      </c>
      <c r="E447" t="s">
        <v>132</v>
      </c>
      <c r="F447">
        <v>4</v>
      </c>
      <c r="G447" t="s">
        <v>132</v>
      </c>
      <c r="H447">
        <v>10</v>
      </c>
      <c r="J447" s="55"/>
      <c r="K447" s="55"/>
      <c r="L447" s="55"/>
      <c r="M447" s="55"/>
      <c r="N447" s="55"/>
    </row>
    <row r="448" spans="1:14" x14ac:dyDescent="0.25">
      <c r="A448" t="s">
        <v>615</v>
      </c>
      <c r="B448" t="s">
        <v>102</v>
      </c>
      <c r="C448" t="s">
        <v>20</v>
      </c>
      <c r="D448">
        <v>10</v>
      </c>
      <c r="E448">
        <v>6</v>
      </c>
      <c r="F448">
        <v>7</v>
      </c>
      <c r="G448">
        <v>5</v>
      </c>
      <c r="H448">
        <v>28</v>
      </c>
      <c r="J448" s="55"/>
      <c r="K448" s="55"/>
      <c r="L448" s="55"/>
      <c r="M448" s="55"/>
      <c r="N448" s="55"/>
    </row>
    <row r="449" spans="1:14" x14ac:dyDescent="0.25">
      <c r="A449" t="s">
        <v>616</v>
      </c>
      <c r="B449" t="s">
        <v>102</v>
      </c>
      <c r="C449" t="s">
        <v>21</v>
      </c>
      <c r="D449">
        <v>3</v>
      </c>
      <c r="E449">
        <v>9</v>
      </c>
      <c r="F449">
        <v>6</v>
      </c>
      <c r="G449">
        <v>7</v>
      </c>
      <c r="H449">
        <v>25</v>
      </c>
      <c r="J449" s="55"/>
      <c r="K449" s="55"/>
      <c r="L449" s="55"/>
      <c r="M449" s="55"/>
      <c r="N449" s="55"/>
    </row>
    <row r="450" spans="1:14" x14ac:dyDescent="0.25">
      <c r="A450" t="s">
        <v>617</v>
      </c>
      <c r="B450" t="s">
        <v>102</v>
      </c>
      <c r="C450" t="s">
        <v>115</v>
      </c>
      <c r="D450">
        <v>13</v>
      </c>
      <c r="E450">
        <v>19</v>
      </c>
      <c r="F450">
        <v>20</v>
      </c>
      <c r="G450">
        <v>11</v>
      </c>
      <c r="H450">
        <v>63</v>
      </c>
      <c r="J450" s="55"/>
      <c r="K450" s="55"/>
      <c r="L450" s="55"/>
      <c r="M450" s="55"/>
      <c r="N450" s="55"/>
    </row>
    <row r="451" spans="1:14" x14ac:dyDescent="0.25">
      <c r="A451" t="s">
        <v>618</v>
      </c>
      <c r="B451" t="s">
        <v>102</v>
      </c>
      <c r="C451" t="s">
        <v>22</v>
      </c>
      <c r="D451">
        <v>6</v>
      </c>
      <c r="E451">
        <v>3</v>
      </c>
      <c r="F451">
        <v>4</v>
      </c>
      <c r="G451" t="s">
        <v>132</v>
      </c>
      <c r="H451">
        <v>14</v>
      </c>
      <c r="J451" s="55"/>
      <c r="K451" s="55"/>
      <c r="L451" s="55"/>
      <c r="M451" s="55"/>
      <c r="N451" s="55"/>
    </row>
    <row r="452" spans="1:14" x14ac:dyDescent="0.25">
      <c r="A452" t="s">
        <v>619</v>
      </c>
      <c r="B452" t="s">
        <v>102</v>
      </c>
      <c r="C452" t="s">
        <v>23</v>
      </c>
      <c r="D452" t="s">
        <v>132</v>
      </c>
      <c r="E452">
        <v>4</v>
      </c>
      <c r="F452">
        <v>4</v>
      </c>
      <c r="G452" t="s">
        <v>132</v>
      </c>
      <c r="H452">
        <v>12</v>
      </c>
      <c r="J452" s="55"/>
      <c r="K452" s="55"/>
      <c r="L452" s="55"/>
      <c r="M452" s="55"/>
      <c r="N452" s="55"/>
    </row>
    <row r="453" spans="1:14" x14ac:dyDescent="0.25">
      <c r="A453" t="s">
        <v>620</v>
      </c>
      <c r="B453" t="s">
        <v>102</v>
      </c>
      <c r="C453" t="s">
        <v>24</v>
      </c>
      <c r="D453" t="s">
        <v>132</v>
      </c>
      <c r="E453">
        <v>4</v>
      </c>
      <c r="F453">
        <v>4</v>
      </c>
      <c r="G453">
        <v>4</v>
      </c>
      <c r="H453">
        <v>13</v>
      </c>
      <c r="J453" s="55"/>
      <c r="K453" s="55"/>
      <c r="L453" s="55"/>
      <c r="M453" s="55"/>
      <c r="N453" s="55"/>
    </row>
    <row r="454" spans="1:14" x14ac:dyDescent="0.25">
      <c r="A454" t="s">
        <v>621</v>
      </c>
      <c r="B454" t="s">
        <v>102</v>
      </c>
      <c r="C454" t="s">
        <v>25</v>
      </c>
      <c r="D454">
        <v>36</v>
      </c>
      <c r="E454">
        <v>35</v>
      </c>
      <c r="F454">
        <v>43</v>
      </c>
      <c r="G454">
        <v>28</v>
      </c>
      <c r="H454">
        <v>142</v>
      </c>
      <c r="J454" s="55"/>
      <c r="K454" s="55"/>
      <c r="L454" s="55"/>
      <c r="M454" s="55"/>
      <c r="N454" s="55"/>
    </row>
    <row r="455" spans="1:14" x14ac:dyDescent="0.25">
      <c r="A455" t="s">
        <v>622</v>
      </c>
      <c r="B455" t="s">
        <v>102</v>
      </c>
      <c r="C455" t="s">
        <v>26</v>
      </c>
      <c r="D455" t="s">
        <v>132</v>
      </c>
      <c r="E455" t="s">
        <v>132</v>
      </c>
      <c r="F455" t="s">
        <v>132</v>
      </c>
      <c r="G455" t="s">
        <v>132</v>
      </c>
      <c r="H455">
        <v>4</v>
      </c>
      <c r="J455" s="55"/>
      <c r="K455" s="55"/>
      <c r="L455" s="55"/>
      <c r="M455" s="55"/>
      <c r="N455" s="55"/>
    </row>
    <row r="456" spans="1:14" x14ac:dyDescent="0.25">
      <c r="A456" t="s">
        <v>623</v>
      </c>
      <c r="B456" t="s">
        <v>102</v>
      </c>
      <c r="C456" t="s">
        <v>27</v>
      </c>
      <c r="D456">
        <v>11</v>
      </c>
      <c r="E456">
        <v>11</v>
      </c>
      <c r="F456">
        <v>17</v>
      </c>
      <c r="G456">
        <v>6</v>
      </c>
      <c r="H456">
        <v>45</v>
      </c>
      <c r="J456" s="55"/>
      <c r="K456" s="55"/>
      <c r="L456" s="55"/>
      <c r="M456" s="55"/>
      <c r="N456" s="55"/>
    </row>
    <row r="457" spans="1:14" x14ac:dyDescent="0.25">
      <c r="A457" t="s">
        <v>624</v>
      </c>
      <c r="B457" t="s">
        <v>102</v>
      </c>
      <c r="C457" t="s">
        <v>28</v>
      </c>
      <c r="D457">
        <v>8</v>
      </c>
      <c r="E457">
        <v>7</v>
      </c>
      <c r="F457">
        <v>3</v>
      </c>
      <c r="G457">
        <v>5</v>
      </c>
      <c r="H457">
        <v>23</v>
      </c>
      <c r="J457" s="55"/>
      <c r="K457" s="55"/>
      <c r="L457" s="55"/>
      <c r="M457" s="55"/>
      <c r="N457" s="55"/>
    </row>
    <row r="458" spans="1:14" x14ac:dyDescent="0.25">
      <c r="A458" t="s">
        <v>625</v>
      </c>
      <c r="B458" t="s">
        <v>168</v>
      </c>
      <c r="C458" t="s">
        <v>29</v>
      </c>
      <c r="D458" t="s">
        <v>132</v>
      </c>
      <c r="E458" t="s">
        <v>132</v>
      </c>
      <c r="F458" t="s">
        <v>132</v>
      </c>
      <c r="G458" t="s">
        <v>132</v>
      </c>
      <c r="H458" t="s">
        <v>132</v>
      </c>
      <c r="J458" s="55"/>
      <c r="K458" s="55"/>
      <c r="L458" s="55"/>
      <c r="M458" s="55"/>
      <c r="N458" s="55"/>
    </row>
    <row r="459" spans="1:14" x14ac:dyDescent="0.25">
      <c r="A459" t="s">
        <v>626</v>
      </c>
      <c r="B459" t="s">
        <v>102</v>
      </c>
      <c r="C459" t="s">
        <v>30</v>
      </c>
      <c r="D459">
        <v>8</v>
      </c>
      <c r="E459">
        <v>4</v>
      </c>
      <c r="F459">
        <v>10</v>
      </c>
      <c r="G459">
        <v>8</v>
      </c>
      <c r="H459">
        <v>30</v>
      </c>
      <c r="J459" s="55"/>
      <c r="K459" s="55"/>
      <c r="L459" s="55"/>
      <c r="M459" s="55"/>
      <c r="N459" s="55"/>
    </row>
    <row r="460" spans="1:14" x14ac:dyDescent="0.25">
      <c r="A460" t="s">
        <v>627</v>
      </c>
      <c r="B460" t="s">
        <v>102</v>
      </c>
      <c r="C460" t="s">
        <v>31</v>
      </c>
      <c r="D460">
        <v>20</v>
      </c>
      <c r="E460">
        <v>30</v>
      </c>
      <c r="F460">
        <v>28</v>
      </c>
      <c r="G460">
        <v>17</v>
      </c>
      <c r="H460">
        <v>95</v>
      </c>
      <c r="J460" s="55"/>
      <c r="K460" s="55"/>
      <c r="L460" s="55"/>
      <c r="M460" s="55"/>
      <c r="N460" s="55"/>
    </row>
    <row r="461" spans="1:14" x14ac:dyDescent="0.25">
      <c r="A461" t="s">
        <v>628</v>
      </c>
      <c r="B461" t="s">
        <v>102</v>
      </c>
      <c r="C461" t="s">
        <v>32</v>
      </c>
      <c r="D461" t="s">
        <v>132</v>
      </c>
      <c r="E461" t="s">
        <v>132</v>
      </c>
      <c r="F461">
        <v>4</v>
      </c>
      <c r="G461" t="s">
        <v>132</v>
      </c>
      <c r="H461">
        <v>9</v>
      </c>
      <c r="J461" s="55"/>
      <c r="K461" s="55"/>
      <c r="L461" s="55"/>
      <c r="M461" s="55"/>
      <c r="N461" s="55"/>
    </row>
    <row r="462" spans="1:14" x14ac:dyDescent="0.25">
      <c r="A462" t="s">
        <v>629</v>
      </c>
      <c r="B462" t="s">
        <v>102</v>
      </c>
      <c r="C462" t="s">
        <v>33</v>
      </c>
      <c r="D462">
        <v>11</v>
      </c>
      <c r="E462">
        <v>6</v>
      </c>
      <c r="F462">
        <v>9</v>
      </c>
      <c r="G462">
        <v>4</v>
      </c>
      <c r="H462">
        <v>30</v>
      </c>
      <c r="J462" s="55"/>
      <c r="K462" s="55"/>
      <c r="L462" s="55"/>
      <c r="M462" s="55"/>
      <c r="N462" s="55"/>
    </row>
    <row r="463" spans="1:14" x14ac:dyDescent="0.25">
      <c r="A463" t="s">
        <v>630</v>
      </c>
      <c r="B463" t="s">
        <v>102</v>
      </c>
      <c r="C463" t="s">
        <v>34</v>
      </c>
      <c r="D463" t="s">
        <v>132</v>
      </c>
      <c r="E463">
        <v>5</v>
      </c>
      <c r="F463">
        <v>8</v>
      </c>
      <c r="G463" t="s">
        <v>132</v>
      </c>
      <c r="H463">
        <v>16</v>
      </c>
      <c r="J463" s="55"/>
      <c r="K463" s="55"/>
      <c r="L463" s="55"/>
      <c r="M463" s="55"/>
      <c r="N463" s="55"/>
    </row>
    <row r="464" spans="1:14" x14ac:dyDescent="0.25">
      <c r="A464" t="s">
        <v>631</v>
      </c>
      <c r="B464" t="s">
        <v>102</v>
      </c>
      <c r="C464" t="s">
        <v>35</v>
      </c>
      <c r="D464">
        <v>12</v>
      </c>
      <c r="E464">
        <v>5</v>
      </c>
      <c r="F464" t="s">
        <v>132</v>
      </c>
      <c r="G464" t="s">
        <v>132</v>
      </c>
      <c r="H464">
        <v>21</v>
      </c>
      <c r="J464" s="55"/>
      <c r="K464" s="55"/>
      <c r="L464" s="55"/>
      <c r="M464" s="55"/>
      <c r="N464" s="55"/>
    </row>
    <row r="465" spans="1:14" x14ac:dyDescent="0.25">
      <c r="A465" t="s">
        <v>632</v>
      </c>
      <c r="B465" t="s">
        <v>102</v>
      </c>
      <c r="C465" t="s">
        <v>36</v>
      </c>
      <c r="D465">
        <v>3</v>
      </c>
      <c r="E465">
        <v>6</v>
      </c>
      <c r="F465">
        <v>3</v>
      </c>
      <c r="G465" t="s">
        <v>132</v>
      </c>
      <c r="H465">
        <v>14</v>
      </c>
      <c r="J465" s="55"/>
      <c r="K465" s="55"/>
      <c r="L465" s="55"/>
      <c r="M465" s="55"/>
      <c r="N465" s="55"/>
    </row>
    <row r="466" spans="1:14" x14ac:dyDescent="0.25">
      <c r="A466" t="s">
        <v>633</v>
      </c>
      <c r="B466" t="s">
        <v>102</v>
      </c>
      <c r="C466" t="s">
        <v>37</v>
      </c>
      <c r="D466">
        <v>4</v>
      </c>
      <c r="E466">
        <v>4</v>
      </c>
      <c r="F466">
        <v>7</v>
      </c>
      <c r="G466">
        <v>5</v>
      </c>
      <c r="H466">
        <v>20</v>
      </c>
      <c r="J466" s="55"/>
      <c r="K466" s="55"/>
      <c r="L466" s="55"/>
      <c r="M466" s="55"/>
      <c r="N466" s="55"/>
    </row>
    <row r="467" spans="1:14" x14ac:dyDescent="0.25">
      <c r="A467" t="s">
        <v>634</v>
      </c>
      <c r="B467" t="s">
        <v>102</v>
      </c>
      <c r="C467" t="s">
        <v>38</v>
      </c>
      <c r="D467">
        <v>17</v>
      </c>
      <c r="E467">
        <v>16</v>
      </c>
      <c r="F467">
        <v>20</v>
      </c>
      <c r="G467">
        <v>12</v>
      </c>
      <c r="H467">
        <v>65</v>
      </c>
      <c r="J467" s="55"/>
      <c r="K467" s="55"/>
      <c r="L467" s="55"/>
      <c r="M467" s="55"/>
      <c r="N467" s="55"/>
    </row>
    <row r="468" spans="1:14" x14ac:dyDescent="0.25">
      <c r="A468" t="s">
        <v>635</v>
      </c>
      <c r="B468" t="s">
        <v>102</v>
      </c>
      <c r="C468" t="s">
        <v>39</v>
      </c>
      <c r="D468">
        <v>6</v>
      </c>
      <c r="E468">
        <v>3</v>
      </c>
      <c r="F468">
        <v>9</v>
      </c>
      <c r="G468">
        <v>6</v>
      </c>
      <c r="H468">
        <v>24</v>
      </c>
      <c r="J468" s="55"/>
      <c r="K468" s="55"/>
      <c r="L468" s="55"/>
      <c r="M468" s="55"/>
      <c r="N468" s="55"/>
    </row>
    <row r="469" spans="1:14" x14ac:dyDescent="0.25">
      <c r="A469" t="s">
        <v>636</v>
      </c>
      <c r="B469" t="s">
        <v>102</v>
      </c>
      <c r="C469" t="s">
        <v>40</v>
      </c>
      <c r="D469">
        <v>4</v>
      </c>
      <c r="E469" t="s">
        <v>132</v>
      </c>
      <c r="F469">
        <v>4</v>
      </c>
      <c r="G469">
        <v>3</v>
      </c>
      <c r="H469">
        <v>13</v>
      </c>
      <c r="J469" s="55"/>
      <c r="K469" s="55"/>
      <c r="L469" s="55"/>
      <c r="M469" s="55"/>
      <c r="N469" s="55"/>
    </row>
    <row r="470" spans="1:14" x14ac:dyDescent="0.25">
      <c r="A470" t="s">
        <v>637</v>
      </c>
      <c r="B470" t="s">
        <v>102</v>
      </c>
      <c r="C470" t="s">
        <v>134</v>
      </c>
      <c r="D470">
        <v>3</v>
      </c>
      <c r="E470" t="s">
        <v>132</v>
      </c>
      <c r="F470">
        <v>4</v>
      </c>
      <c r="G470" t="s">
        <v>132</v>
      </c>
      <c r="H470">
        <v>9</v>
      </c>
      <c r="J470" s="55"/>
      <c r="K470" s="55"/>
      <c r="L470" s="55"/>
      <c r="M470" s="55"/>
      <c r="N470" s="55"/>
    </row>
    <row r="471" spans="1:14" x14ac:dyDescent="0.25">
      <c r="A471" t="s">
        <v>638</v>
      </c>
      <c r="B471" t="s">
        <v>107</v>
      </c>
      <c r="C471" t="s">
        <v>17</v>
      </c>
      <c r="D471">
        <v>16</v>
      </c>
      <c r="E471">
        <v>20</v>
      </c>
      <c r="F471">
        <v>17</v>
      </c>
      <c r="G471">
        <v>19</v>
      </c>
      <c r="H471">
        <v>72</v>
      </c>
      <c r="J471" s="55"/>
      <c r="K471" s="55"/>
      <c r="L471" s="55"/>
      <c r="M471" s="55"/>
      <c r="N471" s="55"/>
    </row>
    <row r="472" spans="1:14" x14ac:dyDescent="0.25">
      <c r="A472" t="s">
        <v>639</v>
      </c>
      <c r="B472" t="s">
        <v>107</v>
      </c>
      <c r="C472" t="s">
        <v>18</v>
      </c>
      <c r="D472">
        <v>6</v>
      </c>
      <c r="E472">
        <v>7</v>
      </c>
      <c r="F472">
        <v>8</v>
      </c>
      <c r="G472">
        <v>8</v>
      </c>
      <c r="H472">
        <v>29</v>
      </c>
      <c r="J472" s="55"/>
      <c r="K472" s="55"/>
      <c r="L472" s="55"/>
      <c r="M472" s="55"/>
      <c r="N472" s="55"/>
    </row>
    <row r="473" spans="1:14" x14ac:dyDescent="0.25">
      <c r="A473" t="s">
        <v>640</v>
      </c>
      <c r="B473" t="s">
        <v>107</v>
      </c>
      <c r="C473" t="s">
        <v>19</v>
      </c>
      <c r="D473" t="s">
        <v>132</v>
      </c>
      <c r="E473">
        <v>4</v>
      </c>
      <c r="F473">
        <v>4</v>
      </c>
      <c r="G473" t="s">
        <v>132</v>
      </c>
      <c r="H473">
        <v>9</v>
      </c>
      <c r="J473" s="55"/>
      <c r="K473" s="55"/>
      <c r="L473" s="55"/>
      <c r="M473" s="55"/>
      <c r="N473" s="55"/>
    </row>
    <row r="474" spans="1:14" x14ac:dyDescent="0.25">
      <c r="A474" t="s">
        <v>641</v>
      </c>
      <c r="B474" t="s">
        <v>107</v>
      </c>
      <c r="C474" t="s">
        <v>20</v>
      </c>
      <c r="D474">
        <v>10</v>
      </c>
      <c r="E474">
        <v>9</v>
      </c>
      <c r="F474">
        <v>6</v>
      </c>
      <c r="G474">
        <v>10</v>
      </c>
      <c r="H474">
        <v>35</v>
      </c>
      <c r="J474" s="55"/>
      <c r="K474" s="55"/>
      <c r="L474" s="55"/>
      <c r="M474" s="55"/>
      <c r="N474" s="55"/>
    </row>
    <row r="475" spans="1:14" x14ac:dyDescent="0.25">
      <c r="A475" t="s">
        <v>642</v>
      </c>
      <c r="B475" t="s">
        <v>107</v>
      </c>
      <c r="C475" t="s">
        <v>21</v>
      </c>
      <c r="D475">
        <v>10</v>
      </c>
      <c r="E475">
        <v>11</v>
      </c>
      <c r="F475">
        <v>8</v>
      </c>
      <c r="G475">
        <v>4</v>
      </c>
      <c r="H475">
        <v>33</v>
      </c>
      <c r="J475" s="55"/>
      <c r="K475" s="55"/>
      <c r="L475" s="55"/>
      <c r="M475" s="55"/>
      <c r="N475" s="55"/>
    </row>
    <row r="476" spans="1:14" x14ac:dyDescent="0.25">
      <c r="A476" t="s">
        <v>643</v>
      </c>
      <c r="B476" t="s">
        <v>107</v>
      </c>
      <c r="C476" t="s">
        <v>115</v>
      </c>
      <c r="D476">
        <v>21</v>
      </c>
      <c r="E476">
        <v>24</v>
      </c>
      <c r="F476">
        <v>27</v>
      </c>
      <c r="G476">
        <v>11</v>
      </c>
      <c r="H476">
        <v>83</v>
      </c>
      <c r="J476" s="55"/>
      <c r="K476" s="55"/>
      <c r="L476" s="55"/>
      <c r="M476" s="55"/>
      <c r="N476" s="55"/>
    </row>
    <row r="477" spans="1:14" x14ac:dyDescent="0.25">
      <c r="A477" t="s">
        <v>644</v>
      </c>
      <c r="B477" t="s">
        <v>107</v>
      </c>
      <c r="C477" t="s">
        <v>22</v>
      </c>
      <c r="D477">
        <v>3</v>
      </c>
      <c r="E477">
        <v>3</v>
      </c>
      <c r="F477">
        <v>4</v>
      </c>
      <c r="G477">
        <v>3</v>
      </c>
      <c r="H477">
        <v>13</v>
      </c>
      <c r="J477" s="55"/>
      <c r="K477" s="55"/>
      <c r="L477" s="55"/>
      <c r="M477" s="55"/>
      <c r="N477" s="55"/>
    </row>
    <row r="478" spans="1:14" x14ac:dyDescent="0.25">
      <c r="A478" t="s">
        <v>645</v>
      </c>
      <c r="B478" t="s">
        <v>107</v>
      </c>
      <c r="C478" t="s">
        <v>23</v>
      </c>
      <c r="D478" t="s">
        <v>132</v>
      </c>
      <c r="E478">
        <v>5</v>
      </c>
      <c r="F478">
        <v>4</v>
      </c>
      <c r="G478">
        <v>6</v>
      </c>
      <c r="H478">
        <v>17</v>
      </c>
      <c r="J478" s="55"/>
      <c r="K478" s="55"/>
      <c r="L478" s="55"/>
      <c r="M478" s="55"/>
      <c r="N478" s="55"/>
    </row>
    <row r="479" spans="1:14" x14ac:dyDescent="0.25">
      <c r="A479" t="s">
        <v>646</v>
      </c>
      <c r="B479" t="s">
        <v>107</v>
      </c>
      <c r="C479" t="s">
        <v>24</v>
      </c>
      <c r="D479">
        <v>5</v>
      </c>
      <c r="E479">
        <v>4</v>
      </c>
      <c r="F479">
        <v>6</v>
      </c>
      <c r="G479">
        <v>3</v>
      </c>
      <c r="H479">
        <v>18</v>
      </c>
      <c r="J479" s="55"/>
      <c r="K479" s="55"/>
      <c r="L479" s="55"/>
      <c r="M479" s="55"/>
      <c r="N479" s="55"/>
    </row>
    <row r="480" spans="1:14" x14ac:dyDescent="0.25">
      <c r="A480" t="s">
        <v>647</v>
      </c>
      <c r="B480" t="s">
        <v>107</v>
      </c>
      <c r="C480" t="s">
        <v>25</v>
      </c>
      <c r="D480">
        <v>50</v>
      </c>
      <c r="E480">
        <v>64</v>
      </c>
      <c r="F480">
        <v>56</v>
      </c>
      <c r="G480">
        <v>48</v>
      </c>
      <c r="H480">
        <v>218</v>
      </c>
      <c r="J480" s="55"/>
      <c r="K480" s="55"/>
      <c r="L480" s="55"/>
      <c r="M480" s="55"/>
      <c r="N480" s="55"/>
    </row>
    <row r="481" spans="1:14" x14ac:dyDescent="0.25">
      <c r="A481" t="s">
        <v>648</v>
      </c>
      <c r="B481" t="s">
        <v>107</v>
      </c>
      <c r="C481" t="s">
        <v>26</v>
      </c>
      <c r="D481">
        <v>3</v>
      </c>
      <c r="E481">
        <v>5</v>
      </c>
      <c r="F481" t="s">
        <v>132</v>
      </c>
      <c r="G481" t="s">
        <v>132</v>
      </c>
      <c r="H481">
        <v>12</v>
      </c>
      <c r="J481" s="55"/>
      <c r="K481" s="55"/>
      <c r="L481" s="55"/>
      <c r="M481" s="55"/>
      <c r="N481" s="55"/>
    </row>
    <row r="482" spans="1:14" x14ac:dyDescent="0.25">
      <c r="A482" t="s">
        <v>649</v>
      </c>
      <c r="B482" t="s">
        <v>107</v>
      </c>
      <c r="C482" t="s">
        <v>27</v>
      </c>
      <c r="D482">
        <v>9</v>
      </c>
      <c r="E482">
        <v>19</v>
      </c>
      <c r="F482">
        <v>15</v>
      </c>
      <c r="G482">
        <v>8</v>
      </c>
      <c r="H482">
        <v>51</v>
      </c>
      <c r="J482" s="55"/>
      <c r="K482" s="55"/>
      <c r="L482" s="55"/>
      <c r="M482" s="55"/>
      <c r="N482" s="55"/>
    </row>
    <row r="483" spans="1:14" x14ac:dyDescent="0.25">
      <c r="A483" t="s">
        <v>650</v>
      </c>
      <c r="B483" t="s">
        <v>107</v>
      </c>
      <c r="C483" t="s">
        <v>28</v>
      </c>
      <c r="D483">
        <v>13</v>
      </c>
      <c r="E483">
        <v>12</v>
      </c>
      <c r="F483">
        <v>6</v>
      </c>
      <c r="G483">
        <v>7</v>
      </c>
      <c r="H483">
        <v>38</v>
      </c>
      <c r="J483" s="55"/>
      <c r="K483" s="55"/>
      <c r="L483" s="55"/>
      <c r="M483" s="55"/>
      <c r="N483" s="55"/>
    </row>
    <row r="484" spans="1:14" x14ac:dyDescent="0.25">
      <c r="A484" t="s">
        <v>651</v>
      </c>
      <c r="B484" t="s">
        <v>107</v>
      </c>
      <c r="C484" t="s">
        <v>29</v>
      </c>
      <c r="D484" t="s">
        <v>132</v>
      </c>
      <c r="E484" t="s">
        <v>132</v>
      </c>
      <c r="F484" t="s">
        <v>132</v>
      </c>
      <c r="G484" t="s">
        <v>132</v>
      </c>
      <c r="H484">
        <v>5</v>
      </c>
      <c r="J484" s="55"/>
      <c r="K484" s="55"/>
      <c r="L484" s="55"/>
      <c r="M484" s="55"/>
      <c r="N484" s="55"/>
    </row>
    <row r="485" spans="1:14" x14ac:dyDescent="0.25">
      <c r="A485" t="s">
        <v>652</v>
      </c>
      <c r="B485" t="s">
        <v>107</v>
      </c>
      <c r="C485" t="s">
        <v>30</v>
      </c>
      <c r="D485">
        <v>4</v>
      </c>
      <c r="E485">
        <v>6</v>
      </c>
      <c r="F485">
        <v>10</v>
      </c>
      <c r="G485">
        <v>5</v>
      </c>
      <c r="H485">
        <v>25</v>
      </c>
      <c r="J485" s="55"/>
      <c r="K485" s="55"/>
      <c r="L485" s="55"/>
      <c r="M485" s="55"/>
      <c r="N485" s="55"/>
    </row>
    <row r="486" spans="1:14" x14ac:dyDescent="0.25">
      <c r="A486" t="s">
        <v>653</v>
      </c>
      <c r="B486" t="s">
        <v>107</v>
      </c>
      <c r="C486" t="s">
        <v>31</v>
      </c>
      <c r="D486">
        <v>34</v>
      </c>
      <c r="E486">
        <v>37</v>
      </c>
      <c r="F486">
        <v>20</v>
      </c>
      <c r="G486">
        <v>16</v>
      </c>
      <c r="H486">
        <v>107</v>
      </c>
      <c r="J486" s="55"/>
      <c r="K486" s="55"/>
      <c r="L486" s="55"/>
      <c r="M486" s="55"/>
      <c r="N486" s="55"/>
    </row>
    <row r="487" spans="1:14" x14ac:dyDescent="0.25">
      <c r="A487" t="s">
        <v>654</v>
      </c>
      <c r="B487" t="s">
        <v>107</v>
      </c>
      <c r="C487" t="s">
        <v>32</v>
      </c>
      <c r="D487">
        <v>5</v>
      </c>
      <c r="E487">
        <v>6</v>
      </c>
      <c r="F487">
        <v>9</v>
      </c>
      <c r="G487" t="s">
        <v>132</v>
      </c>
      <c r="H487">
        <v>22</v>
      </c>
      <c r="J487" s="55"/>
      <c r="K487" s="55"/>
      <c r="L487" s="55"/>
      <c r="M487" s="55"/>
      <c r="N487" s="55"/>
    </row>
    <row r="488" spans="1:14" x14ac:dyDescent="0.25">
      <c r="A488" t="s">
        <v>655</v>
      </c>
      <c r="B488" t="s">
        <v>107</v>
      </c>
      <c r="C488" t="s">
        <v>33</v>
      </c>
      <c r="D488">
        <v>11</v>
      </c>
      <c r="E488">
        <v>11</v>
      </c>
      <c r="F488">
        <v>11</v>
      </c>
      <c r="G488" t="s">
        <v>132</v>
      </c>
      <c r="H488">
        <v>35</v>
      </c>
      <c r="J488" s="55"/>
      <c r="K488" s="55"/>
      <c r="L488" s="55"/>
      <c r="M488" s="55"/>
      <c r="N488" s="55"/>
    </row>
    <row r="489" spans="1:14" x14ac:dyDescent="0.25">
      <c r="A489" t="s">
        <v>656</v>
      </c>
      <c r="B489" t="s">
        <v>107</v>
      </c>
      <c r="C489" t="s">
        <v>34</v>
      </c>
      <c r="D489">
        <v>5</v>
      </c>
      <c r="E489">
        <v>9</v>
      </c>
      <c r="F489">
        <v>7</v>
      </c>
      <c r="G489">
        <v>6</v>
      </c>
      <c r="H489">
        <v>27</v>
      </c>
      <c r="J489" s="55"/>
      <c r="K489" s="55"/>
      <c r="L489" s="55"/>
      <c r="M489" s="55"/>
      <c r="N489" s="55"/>
    </row>
    <row r="490" spans="1:14" x14ac:dyDescent="0.25">
      <c r="A490" t="s">
        <v>657</v>
      </c>
      <c r="B490" t="s">
        <v>107</v>
      </c>
      <c r="C490" t="s">
        <v>35</v>
      </c>
      <c r="D490">
        <v>7</v>
      </c>
      <c r="E490">
        <v>8</v>
      </c>
      <c r="F490">
        <v>4</v>
      </c>
      <c r="G490">
        <v>5</v>
      </c>
      <c r="H490">
        <v>24</v>
      </c>
      <c r="J490" s="55"/>
      <c r="K490" s="55"/>
      <c r="L490" s="55"/>
      <c r="M490" s="55"/>
      <c r="N490" s="55"/>
    </row>
    <row r="491" spans="1:14" x14ac:dyDescent="0.25">
      <c r="A491" t="s">
        <v>658</v>
      </c>
      <c r="B491" t="s">
        <v>107</v>
      </c>
      <c r="C491" t="s">
        <v>36</v>
      </c>
      <c r="D491">
        <v>6</v>
      </c>
      <c r="E491">
        <v>6</v>
      </c>
      <c r="F491">
        <v>4</v>
      </c>
      <c r="G491">
        <v>7</v>
      </c>
      <c r="H491">
        <v>23</v>
      </c>
      <c r="J491" s="55"/>
      <c r="K491" s="55"/>
      <c r="L491" s="55"/>
      <c r="M491" s="55"/>
      <c r="N491" s="55"/>
    </row>
    <row r="492" spans="1:14" x14ac:dyDescent="0.25">
      <c r="A492" t="s">
        <v>659</v>
      </c>
      <c r="B492" t="s">
        <v>107</v>
      </c>
      <c r="C492" t="s">
        <v>37</v>
      </c>
      <c r="D492">
        <v>7</v>
      </c>
      <c r="E492">
        <v>11</v>
      </c>
      <c r="F492">
        <v>9</v>
      </c>
      <c r="G492">
        <v>5</v>
      </c>
      <c r="H492">
        <v>32</v>
      </c>
      <c r="J492" s="55"/>
      <c r="K492" s="55"/>
      <c r="L492" s="55"/>
      <c r="M492" s="55"/>
      <c r="N492" s="55"/>
    </row>
    <row r="493" spans="1:14" x14ac:dyDescent="0.25">
      <c r="A493" t="s">
        <v>660</v>
      </c>
      <c r="B493" t="s">
        <v>107</v>
      </c>
      <c r="C493" t="s">
        <v>38</v>
      </c>
      <c r="D493">
        <v>23</v>
      </c>
      <c r="E493">
        <v>20</v>
      </c>
      <c r="F493">
        <v>25</v>
      </c>
      <c r="G493">
        <v>14</v>
      </c>
      <c r="H493">
        <v>82</v>
      </c>
      <c r="J493" s="55"/>
      <c r="K493" s="55"/>
      <c r="L493" s="55"/>
      <c r="M493" s="55"/>
      <c r="N493" s="55"/>
    </row>
    <row r="494" spans="1:14" x14ac:dyDescent="0.25">
      <c r="A494" t="s">
        <v>661</v>
      </c>
      <c r="B494" t="s">
        <v>107</v>
      </c>
      <c r="C494" t="s">
        <v>39</v>
      </c>
      <c r="D494">
        <v>4</v>
      </c>
      <c r="E494">
        <v>6</v>
      </c>
      <c r="F494">
        <v>4</v>
      </c>
      <c r="G494">
        <v>4</v>
      </c>
      <c r="H494">
        <v>18</v>
      </c>
      <c r="J494" s="55"/>
      <c r="K494" s="55"/>
      <c r="L494" s="55"/>
      <c r="M494" s="55"/>
      <c r="N494" s="55"/>
    </row>
    <row r="495" spans="1:14" x14ac:dyDescent="0.25">
      <c r="A495" t="s">
        <v>662</v>
      </c>
      <c r="B495" t="s">
        <v>107</v>
      </c>
      <c r="C495" t="s">
        <v>40</v>
      </c>
      <c r="D495">
        <v>4</v>
      </c>
      <c r="E495">
        <v>4</v>
      </c>
      <c r="F495" t="s">
        <v>132</v>
      </c>
      <c r="G495">
        <v>6</v>
      </c>
      <c r="H495">
        <v>15</v>
      </c>
      <c r="J495" s="55"/>
      <c r="K495" s="55"/>
      <c r="L495" s="55"/>
      <c r="M495" s="55"/>
      <c r="N495" s="55"/>
    </row>
    <row r="496" spans="1:14" x14ac:dyDescent="0.25">
      <c r="A496" t="s">
        <v>663</v>
      </c>
      <c r="B496" t="s">
        <v>107</v>
      </c>
      <c r="C496" t="s">
        <v>134</v>
      </c>
      <c r="D496" t="s">
        <v>132</v>
      </c>
      <c r="E496" t="s">
        <v>132</v>
      </c>
      <c r="F496" t="s">
        <v>132</v>
      </c>
      <c r="G496" t="s">
        <v>132</v>
      </c>
      <c r="H496">
        <v>5</v>
      </c>
      <c r="J496" s="55"/>
      <c r="K496" s="55"/>
      <c r="L496" s="55"/>
      <c r="M496" s="55"/>
      <c r="N496" s="55"/>
    </row>
    <row r="497" spans="1:14" x14ac:dyDescent="0.25">
      <c r="A497" t="s">
        <v>664</v>
      </c>
      <c r="B497" t="s">
        <v>104</v>
      </c>
      <c r="C497" t="s">
        <v>17</v>
      </c>
      <c r="D497">
        <v>33</v>
      </c>
      <c r="E497">
        <v>38</v>
      </c>
      <c r="F497">
        <v>30</v>
      </c>
      <c r="G497">
        <v>18</v>
      </c>
      <c r="H497">
        <v>119</v>
      </c>
      <c r="J497" s="55"/>
      <c r="K497" s="55"/>
      <c r="L497" s="55"/>
      <c r="M497" s="55"/>
      <c r="N497" s="55"/>
    </row>
    <row r="498" spans="1:14" x14ac:dyDescent="0.25">
      <c r="A498" t="s">
        <v>665</v>
      </c>
      <c r="B498" t="s">
        <v>104</v>
      </c>
      <c r="C498" t="s">
        <v>18</v>
      </c>
      <c r="D498">
        <v>15</v>
      </c>
      <c r="E498">
        <v>10</v>
      </c>
      <c r="F498">
        <v>6</v>
      </c>
      <c r="G498">
        <v>10</v>
      </c>
      <c r="H498">
        <v>41</v>
      </c>
      <c r="J498" s="55"/>
      <c r="K498" s="55"/>
      <c r="L498" s="55"/>
      <c r="M498" s="55"/>
      <c r="N498" s="55"/>
    </row>
    <row r="499" spans="1:14" x14ac:dyDescent="0.25">
      <c r="A499" t="s">
        <v>666</v>
      </c>
      <c r="B499" t="s">
        <v>104</v>
      </c>
      <c r="C499" t="s">
        <v>19</v>
      </c>
      <c r="D499">
        <v>4</v>
      </c>
      <c r="E499">
        <v>4</v>
      </c>
      <c r="F499">
        <v>6</v>
      </c>
      <c r="G499" t="s">
        <v>132</v>
      </c>
      <c r="H499">
        <v>15</v>
      </c>
      <c r="J499" s="55"/>
      <c r="K499" s="55"/>
      <c r="L499" s="55"/>
      <c r="M499" s="55"/>
      <c r="N499" s="55"/>
    </row>
    <row r="500" spans="1:14" x14ac:dyDescent="0.25">
      <c r="A500" t="s">
        <v>667</v>
      </c>
      <c r="B500" t="s">
        <v>104</v>
      </c>
      <c r="C500" t="s">
        <v>20</v>
      </c>
      <c r="D500">
        <v>14</v>
      </c>
      <c r="E500">
        <v>25</v>
      </c>
      <c r="F500">
        <v>18</v>
      </c>
      <c r="G500">
        <v>8</v>
      </c>
      <c r="H500">
        <v>65</v>
      </c>
      <c r="J500" s="55"/>
      <c r="K500" s="55"/>
      <c r="L500" s="55"/>
      <c r="M500" s="55"/>
      <c r="N500" s="55"/>
    </row>
    <row r="501" spans="1:14" x14ac:dyDescent="0.25">
      <c r="A501" t="s">
        <v>668</v>
      </c>
      <c r="B501" t="s">
        <v>104</v>
      </c>
      <c r="C501" t="s">
        <v>21</v>
      </c>
      <c r="D501">
        <v>18</v>
      </c>
      <c r="E501">
        <v>21</v>
      </c>
      <c r="F501">
        <v>19</v>
      </c>
      <c r="G501">
        <v>16</v>
      </c>
      <c r="H501">
        <v>74</v>
      </c>
      <c r="J501" s="55"/>
      <c r="K501" s="55"/>
      <c r="L501" s="55"/>
      <c r="M501" s="55"/>
      <c r="N501" s="55"/>
    </row>
    <row r="502" spans="1:14" x14ac:dyDescent="0.25">
      <c r="A502" t="s">
        <v>669</v>
      </c>
      <c r="B502" t="s">
        <v>104</v>
      </c>
      <c r="C502" t="s">
        <v>115</v>
      </c>
      <c r="D502">
        <v>44</v>
      </c>
      <c r="E502">
        <v>49</v>
      </c>
      <c r="F502">
        <v>30</v>
      </c>
      <c r="G502">
        <v>15</v>
      </c>
      <c r="H502">
        <v>138</v>
      </c>
      <c r="J502" s="55"/>
      <c r="K502" s="55"/>
      <c r="L502" s="55"/>
      <c r="M502" s="55"/>
      <c r="N502" s="55"/>
    </row>
    <row r="503" spans="1:14" x14ac:dyDescent="0.25">
      <c r="A503" t="s">
        <v>670</v>
      </c>
      <c r="B503" t="s">
        <v>104</v>
      </c>
      <c r="C503" t="s">
        <v>22</v>
      </c>
      <c r="D503">
        <v>6</v>
      </c>
      <c r="E503">
        <v>10</v>
      </c>
      <c r="F503">
        <v>5</v>
      </c>
      <c r="G503">
        <v>5</v>
      </c>
      <c r="H503">
        <v>26</v>
      </c>
      <c r="J503" s="55"/>
      <c r="K503" s="55"/>
      <c r="L503" s="55"/>
      <c r="M503" s="55"/>
      <c r="N503" s="55"/>
    </row>
    <row r="504" spans="1:14" x14ac:dyDescent="0.25">
      <c r="A504" t="s">
        <v>671</v>
      </c>
      <c r="B504" t="s">
        <v>104</v>
      </c>
      <c r="C504" t="s">
        <v>23</v>
      </c>
      <c r="D504">
        <v>9</v>
      </c>
      <c r="E504">
        <v>3</v>
      </c>
      <c r="F504">
        <v>7</v>
      </c>
      <c r="G504" t="s">
        <v>132</v>
      </c>
      <c r="H504">
        <v>21</v>
      </c>
      <c r="J504" s="55"/>
      <c r="K504" s="55"/>
      <c r="L504" s="55"/>
      <c r="M504" s="55"/>
      <c r="N504" s="55"/>
    </row>
    <row r="505" spans="1:14" x14ac:dyDescent="0.25">
      <c r="A505" t="s">
        <v>672</v>
      </c>
      <c r="B505" t="s">
        <v>104</v>
      </c>
      <c r="C505" t="s">
        <v>24</v>
      </c>
      <c r="D505">
        <v>5</v>
      </c>
      <c r="E505">
        <v>5</v>
      </c>
      <c r="F505">
        <v>6</v>
      </c>
      <c r="G505">
        <v>7</v>
      </c>
      <c r="H505">
        <v>23</v>
      </c>
      <c r="J505" s="55"/>
      <c r="K505" s="55"/>
      <c r="L505" s="55"/>
      <c r="M505" s="55"/>
      <c r="N505" s="55"/>
    </row>
    <row r="506" spans="1:14" x14ac:dyDescent="0.25">
      <c r="A506" t="s">
        <v>673</v>
      </c>
      <c r="B506" t="s">
        <v>104</v>
      </c>
      <c r="C506" t="s">
        <v>25</v>
      </c>
      <c r="D506">
        <v>127</v>
      </c>
      <c r="E506">
        <v>152</v>
      </c>
      <c r="F506">
        <v>178</v>
      </c>
      <c r="G506">
        <v>118</v>
      </c>
      <c r="H506">
        <v>575</v>
      </c>
      <c r="J506" s="55"/>
      <c r="K506" s="55"/>
      <c r="L506" s="55"/>
      <c r="M506" s="55"/>
      <c r="N506" s="55"/>
    </row>
    <row r="507" spans="1:14" x14ac:dyDescent="0.25">
      <c r="A507" t="s">
        <v>674</v>
      </c>
      <c r="B507" t="s">
        <v>104</v>
      </c>
      <c r="C507" t="s">
        <v>26</v>
      </c>
      <c r="D507">
        <v>5</v>
      </c>
      <c r="E507">
        <v>5</v>
      </c>
      <c r="F507">
        <v>9</v>
      </c>
      <c r="G507" t="s">
        <v>132</v>
      </c>
      <c r="H507">
        <v>21</v>
      </c>
      <c r="J507" s="55"/>
      <c r="K507" s="55"/>
      <c r="L507" s="55"/>
      <c r="M507" s="55"/>
      <c r="N507" s="55"/>
    </row>
    <row r="508" spans="1:14" x14ac:dyDescent="0.25">
      <c r="A508" t="s">
        <v>675</v>
      </c>
      <c r="B508" t="s">
        <v>104</v>
      </c>
      <c r="C508" t="s">
        <v>27</v>
      </c>
      <c r="D508">
        <v>19</v>
      </c>
      <c r="E508">
        <v>21</v>
      </c>
      <c r="F508">
        <v>26</v>
      </c>
      <c r="G508">
        <v>10</v>
      </c>
      <c r="H508">
        <v>76</v>
      </c>
      <c r="J508" s="55"/>
      <c r="K508" s="55"/>
      <c r="L508" s="55"/>
      <c r="M508" s="55"/>
      <c r="N508" s="55"/>
    </row>
    <row r="509" spans="1:14" x14ac:dyDescent="0.25">
      <c r="A509" t="s">
        <v>676</v>
      </c>
      <c r="B509" t="s">
        <v>104</v>
      </c>
      <c r="C509" t="s">
        <v>28</v>
      </c>
      <c r="D509">
        <v>22</v>
      </c>
      <c r="E509">
        <v>25</v>
      </c>
      <c r="F509">
        <v>24</v>
      </c>
      <c r="G509">
        <v>13</v>
      </c>
      <c r="H509">
        <v>84</v>
      </c>
      <c r="J509" s="55"/>
      <c r="K509" s="55"/>
      <c r="L509" s="55"/>
      <c r="M509" s="55"/>
      <c r="N509" s="55"/>
    </row>
    <row r="510" spans="1:14" x14ac:dyDescent="0.25">
      <c r="A510" t="s">
        <v>677</v>
      </c>
      <c r="B510" t="s">
        <v>104</v>
      </c>
      <c r="C510" t="s">
        <v>29</v>
      </c>
      <c r="D510" t="s">
        <v>132</v>
      </c>
      <c r="E510">
        <v>4</v>
      </c>
      <c r="F510">
        <v>4</v>
      </c>
      <c r="G510">
        <v>3</v>
      </c>
      <c r="H510">
        <v>13</v>
      </c>
      <c r="J510" s="55"/>
      <c r="K510" s="55"/>
      <c r="L510" s="55"/>
      <c r="M510" s="55"/>
      <c r="N510" s="55"/>
    </row>
    <row r="511" spans="1:14" x14ac:dyDescent="0.25">
      <c r="A511" t="s">
        <v>678</v>
      </c>
      <c r="B511" t="s">
        <v>104</v>
      </c>
      <c r="C511" t="s">
        <v>30</v>
      </c>
      <c r="D511">
        <v>15</v>
      </c>
      <c r="E511">
        <v>28</v>
      </c>
      <c r="F511">
        <v>22</v>
      </c>
      <c r="G511">
        <v>11</v>
      </c>
      <c r="H511">
        <v>76</v>
      </c>
      <c r="J511" s="55"/>
      <c r="K511" s="55"/>
      <c r="L511" s="55"/>
      <c r="M511" s="55"/>
      <c r="N511" s="55"/>
    </row>
    <row r="512" spans="1:14" x14ac:dyDescent="0.25">
      <c r="A512" t="s">
        <v>679</v>
      </c>
      <c r="B512" t="s">
        <v>104</v>
      </c>
      <c r="C512" t="s">
        <v>31</v>
      </c>
      <c r="D512">
        <v>60</v>
      </c>
      <c r="E512">
        <v>76</v>
      </c>
      <c r="F512">
        <v>73</v>
      </c>
      <c r="G512">
        <v>48</v>
      </c>
      <c r="H512">
        <v>257</v>
      </c>
      <c r="J512" s="55"/>
      <c r="K512" s="55"/>
      <c r="L512" s="55"/>
      <c r="M512" s="55"/>
      <c r="N512" s="55"/>
    </row>
    <row r="513" spans="1:14" x14ac:dyDescent="0.25">
      <c r="A513" t="s">
        <v>680</v>
      </c>
      <c r="B513" t="s">
        <v>104</v>
      </c>
      <c r="C513" t="s">
        <v>32</v>
      </c>
      <c r="D513">
        <v>26</v>
      </c>
      <c r="E513">
        <v>17</v>
      </c>
      <c r="F513">
        <v>21</v>
      </c>
      <c r="G513">
        <v>8</v>
      </c>
      <c r="H513">
        <v>72</v>
      </c>
      <c r="J513" s="55"/>
      <c r="K513" s="55"/>
      <c r="L513" s="55"/>
      <c r="M513" s="55"/>
      <c r="N513" s="55"/>
    </row>
    <row r="514" spans="1:14" x14ac:dyDescent="0.25">
      <c r="A514" t="s">
        <v>681</v>
      </c>
      <c r="B514" t="s">
        <v>104</v>
      </c>
      <c r="C514" t="s">
        <v>33</v>
      </c>
      <c r="D514">
        <v>20</v>
      </c>
      <c r="E514">
        <v>20</v>
      </c>
      <c r="F514">
        <v>21</v>
      </c>
      <c r="G514">
        <v>11</v>
      </c>
      <c r="H514">
        <v>72</v>
      </c>
      <c r="J514" s="55"/>
      <c r="K514" s="55"/>
      <c r="L514" s="55"/>
      <c r="M514" s="55"/>
      <c r="N514" s="55"/>
    </row>
    <row r="515" spans="1:14" x14ac:dyDescent="0.25">
      <c r="A515" t="s">
        <v>682</v>
      </c>
      <c r="B515" t="s">
        <v>104</v>
      </c>
      <c r="C515" t="s">
        <v>34</v>
      </c>
      <c r="D515">
        <v>18</v>
      </c>
      <c r="E515">
        <v>26</v>
      </c>
      <c r="F515">
        <v>16</v>
      </c>
      <c r="G515">
        <v>6</v>
      </c>
      <c r="H515">
        <v>66</v>
      </c>
      <c r="J515" s="55"/>
      <c r="K515" s="55"/>
      <c r="L515" s="55"/>
      <c r="M515" s="55"/>
      <c r="N515" s="55"/>
    </row>
    <row r="516" spans="1:14" x14ac:dyDescent="0.25">
      <c r="A516" t="s">
        <v>683</v>
      </c>
      <c r="B516" t="s">
        <v>104</v>
      </c>
      <c r="C516" t="s">
        <v>35</v>
      </c>
      <c r="D516">
        <v>8</v>
      </c>
      <c r="E516">
        <v>18</v>
      </c>
      <c r="F516">
        <v>4</v>
      </c>
      <c r="G516">
        <v>8</v>
      </c>
      <c r="H516">
        <v>38</v>
      </c>
      <c r="J516" s="55"/>
      <c r="K516" s="55"/>
      <c r="L516" s="55"/>
      <c r="M516" s="55"/>
      <c r="N516" s="55"/>
    </row>
    <row r="517" spans="1:14" x14ac:dyDescent="0.25">
      <c r="A517" t="s">
        <v>684</v>
      </c>
      <c r="B517" t="s">
        <v>104</v>
      </c>
      <c r="C517" t="s">
        <v>36</v>
      </c>
      <c r="D517">
        <v>3</v>
      </c>
      <c r="E517">
        <v>13</v>
      </c>
      <c r="F517">
        <v>13</v>
      </c>
      <c r="G517">
        <v>3</v>
      </c>
      <c r="H517">
        <v>32</v>
      </c>
      <c r="J517" s="55"/>
      <c r="K517" s="55"/>
      <c r="L517" s="55"/>
      <c r="M517" s="55"/>
      <c r="N517" s="55"/>
    </row>
    <row r="518" spans="1:14" x14ac:dyDescent="0.25">
      <c r="A518" t="s">
        <v>685</v>
      </c>
      <c r="B518" t="s">
        <v>104</v>
      </c>
      <c r="C518" t="s">
        <v>37</v>
      </c>
      <c r="D518">
        <v>11</v>
      </c>
      <c r="E518">
        <v>12</v>
      </c>
      <c r="F518">
        <v>12</v>
      </c>
      <c r="G518">
        <v>5</v>
      </c>
      <c r="H518">
        <v>40</v>
      </c>
      <c r="J518" s="55"/>
      <c r="K518" s="55"/>
      <c r="L518" s="55"/>
      <c r="M518" s="55"/>
      <c r="N518" s="55"/>
    </row>
    <row r="519" spans="1:14" x14ac:dyDescent="0.25">
      <c r="A519" t="s">
        <v>686</v>
      </c>
      <c r="B519" t="s">
        <v>104</v>
      </c>
      <c r="C519" t="s">
        <v>38</v>
      </c>
      <c r="D519">
        <v>41</v>
      </c>
      <c r="E519">
        <v>65</v>
      </c>
      <c r="F519">
        <v>67</v>
      </c>
      <c r="G519">
        <v>58</v>
      </c>
      <c r="H519">
        <v>231</v>
      </c>
      <c r="J519" s="55"/>
      <c r="K519" s="55"/>
      <c r="L519" s="55"/>
      <c r="M519" s="55"/>
      <c r="N519" s="55"/>
    </row>
    <row r="520" spans="1:14" x14ac:dyDescent="0.25">
      <c r="A520" t="s">
        <v>687</v>
      </c>
      <c r="B520" t="s">
        <v>104</v>
      </c>
      <c r="C520" t="s">
        <v>39</v>
      </c>
      <c r="D520">
        <v>13</v>
      </c>
      <c r="E520">
        <v>20</v>
      </c>
      <c r="F520">
        <v>21</v>
      </c>
      <c r="G520">
        <v>19</v>
      </c>
      <c r="H520">
        <v>73</v>
      </c>
      <c r="J520" s="55"/>
      <c r="K520" s="55"/>
      <c r="L520" s="55"/>
      <c r="M520" s="55"/>
      <c r="N520" s="55"/>
    </row>
    <row r="521" spans="1:14" x14ac:dyDescent="0.25">
      <c r="A521" t="s">
        <v>688</v>
      </c>
      <c r="B521" t="s">
        <v>104</v>
      </c>
      <c r="C521" t="s">
        <v>40</v>
      </c>
      <c r="D521">
        <v>8</v>
      </c>
      <c r="E521">
        <v>12</v>
      </c>
      <c r="F521">
        <v>11</v>
      </c>
      <c r="G521">
        <v>7</v>
      </c>
      <c r="H521">
        <v>38</v>
      </c>
      <c r="J521" s="55"/>
      <c r="K521" s="55"/>
      <c r="L521" s="55"/>
      <c r="M521" s="55"/>
      <c r="N521" s="55"/>
    </row>
    <row r="522" spans="1:14" x14ac:dyDescent="0.25">
      <c r="A522" t="s">
        <v>689</v>
      </c>
      <c r="B522" t="s">
        <v>104</v>
      </c>
      <c r="C522" t="s">
        <v>134</v>
      </c>
      <c r="D522" t="s">
        <v>132</v>
      </c>
      <c r="E522">
        <v>10</v>
      </c>
      <c r="F522" t="s">
        <v>132</v>
      </c>
      <c r="G522">
        <v>6</v>
      </c>
      <c r="H522">
        <v>20</v>
      </c>
      <c r="J522" s="55"/>
      <c r="K522" s="55"/>
      <c r="L522" s="55"/>
      <c r="M522" s="55"/>
      <c r="N522" s="55"/>
    </row>
    <row r="523" spans="1:14" x14ac:dyDescent="0.25">
      <c r="A523" t="s">
        <v>690</v>
      </c>
      <c r="B523" t="s">
        <v>99</v>
      </c>
      <c r="C523" t="s">
        <v>17</v>
      </c>
      <c r="D523">
        <v>24</v>
      </c>
      <c r="E523">
        <v>21</v>
      </c>
      <c r="F523">
        <v>12</v>
      </c>
      <c r="G523">
        <v>13</v>
      </c>
      <c r="H523">
        <v>70</v>
      </c>
      <c r="J523" s="55"/>
      <c r="K523" s="55"/>
      <c r="L523" s="55"/>
      <c r="M523" s="55"/>
      <c r="N523" s="55"/>
    </row>
    <row r="524" spans="1:14" x14ac:dyDescent="0.25">
      <c r="A524" t="s">
        <v>691</v>
      </c>
      <c r="B524" t="s">
        <v>99</v>
      </c>
      <c r="C524" t="s">
        <v>18</v>
      </c>
      <c r="D524">
        <v>10</v>
      </c>
      <c r="E524">
        <v>8</v>
      </c>
      <c r="F524">
        <v>3</v>
      </c>
      <c r="G524">
        <v>6</v>
      </c>
      <c r="H524">
        <v>27</v>
      </c>
      <c r="J524" s="55"/>
      <c r="K524" s="55"/>
      <c r="L524" s="55"/>
      <c r="M524" s="55"/>
      <c r="N524" s="55"/>
    </row>
    <row r="525" spans="1:14" x14ac:dyDescent="0.25">
      <c r="A525" t="s">
        <v>692</v>
      </c>
      <c r="B525" t="s">
        <v>99</v>
      </c>
      <c r="C525" t="s">
        <v>19</v>
      </c>
      <c r="D525" t="s">
        <v>132</v>
      </c>
      <c r="E525" t="s">
        <v>132</v>
      </c>
      <c r="F525">
        <v>3</v>
      </c>
      <c r="G525" t="s">
        <v>132</v>
      </c>
      <c r="H525">
        <v>7</v>
      </c>
      <c r="J525" s="55"/>
      <c r="K525" s="55"/>
      <c r="L525" s="55"/>
      <c r="M525" s="55"/>
      <c r="N525" s="55"/>
    </row>
    <row r="526" spans="1:14" x14ac:dyDescent="0.25">
      <c r="A526" t="s">
        <v>693</v>
      </c>
      <c r="B526" t="s">
        <v>99</v>
      </c>
      <c r="C526" t="s">
        <v>20</v>
      </c>
      <c r="D526">
        <v>13</v>
      </c>
      <c r="E526">
        <v>12</v>
      </c>
      <c r="F526">
        <v>6</v>
      </c>
      <c r="G526">
        <v>5</v>
      </c>
      <c r="H526">
        <v>36</v>
      </c>
      <c r="J526" s="55"/>
      <c r="K526" s="55"/>
      <c r="L526" s="55"/>
      <c r="M526" s="55"/>
      <c r="N526" s="55"/>
    </row>
    <row r="527" spans="1:14" x14ac:dyDescent="0.25">
      <c r="A527" t="s">
        <v>694</v>
      </c>
      <c r="B527" t="s">
        <v>99</v>
      </c>
      <c r="C527" t="s">
        <v>21</v>
      </c>
      <c r="D527">
        <v>4</v>
      </c>
      <c r="E527">
        <v>8</v>
      </c>
      <c r="F527">
        <v>6</v>
      </c>
      <c r="G527">
        <v>8</v>
      </c>
      <c r="H527">
        <v>26</v>
      </c>
      <c r="J527" s="55"/>
      <c r="K527" s="55"/>
      <c r="L527" s="55"/>
      <c r="M527" s="55"/>
      <c r="N527" s="55"/>
    </row>
    <row r="528" spans="1:14" x14ac:dyDescent="0.25">
      <c r="A528" t="s">
        <v>695</v>
      </c>
      <c r="B528" t="s">
        <v>99</v>
      </c>
      <c r="C528" t="s">
        <v>115</v>
      </c>
      <c r="D528">
        <v>14</v>
      </c>
      <c r="E528">
        <v>14</v>
      </c>
      <c r="F528">
        <v>9</v>
      </c>
      <c r="G528">
        <v>3</v>
      </c>
      <c r="H528">
        <v>40</v>
      </c>
      <c r="J528" s="55"/>
      <c r="K528" s="55"/>
      <c r="L528" s="55"/>
      <c r="M528" s="55"/>
      <c r="N528" s="55"/>
    </row>
    <row r="529" spans="1:14" x14ac:dyDescent="0.25">
      <c r="A529" t="s">
        <v>696</v>
      </c>
      <c r="B529" t="s">
        <v>99</v>
      </c>
      <c r="C529" t="s">
        <v>22</v>
      </c>
      <c r="D529">
        <v>8</v>
      </c>
      <c r="E529">
        <v>3</v>
      </c>
      <c r="F529" t="s">
        <v>132</v>
      </c>
      <c r="G529">
        <v>3</v>
      </c>
      <c r="H529">
        <v>16</v>
      </c>
      <c r="J529" s="55"/>
      <c r="K529" s="55"/>
      <c r="L529" s="55"/>
      <c r="M529" s="55"/>
      <c r="N529" s="55"/>
    </row>
    <row r="530" spans="1:14" x14ac:dyDescent="0.25">
      <c r="A530" t="s">
        <v>697</v>
      </c>
      <c r="B530" t="s">
        <v>99</v>
      </c>
      <c r="C530" t="s">
        <v>23</v>
      </c>
      <c r="D530" t="s">
        <v>132</v>
      </c>
      <c r="E530">
        <v>3</v>
      </c>
      <c r="F530" t="s">
        <v>132</v>
      </c>
      <c r="G530">
        <v>4</v>
      </c>
      <c r="H530">
        <v>11</v>
      </c>
      <c r="J530" s="55"/>
      <c r="K530" s="55"/>
      <c r="L530" s="55"/>
      <c r="M530" s="55"/>
      <c r="N530" s="55"/>
    </row>
    <row r="531" spans="1:14" x14ac:dyDescent="0.25">
      <c r="A531" t="s">
        <v>698</v>
      </c>
      <c r="B531" t="s">
        <v>99</v>
      </c>
      <c r="C531" t="s">
        <v>24</v>
      </c>
      <c r="D531">
        <v>5</v>
      </c>
      <c r="E531">
        <v>4</v>
      </c>
      <c r="F531" t="s">
        <v>132</v>
      </c>
      <c r="G531">
        <v>3</v>
      </c>
      <c r="H531">
        <v>14</v>
      </c>
      <c r="J531" s="55"/>
      <c r="K531" s="55"/>
      <c r="L531" s="55"/>
      <c r="M531" s="55"/>
      <c r="N531" s="55"/>
    </row>
    <row r="532" spans="1:14" x14ac:dyDescent="0.25">
      <c r="A532" t="s">
        <v>699</v>
      </c>
      <c r="B532" t="s">
        <v>99</v>
      </c>
      <c r="C532" t="s">
        <v>25</v>
      </c>
      <c r="D532">
        <v>46</v>
      </c>
      <c r="E532">
        <v>47</v>
      </c>
      <c r="F532">
        <v>36</v>
      </c>
      <c r="G532">
        <v>30</v>
      </c>
      <c r="H532">
        <v>159</v>
      </c>
      <c r="J532" s="55"/>
      <c r="K532" s="55"/>
      <c r="L532" s="55"/>
      <c r="M532" s="55"/>
      <c r="N532" s="55"/>
    </row>
    <row r="533" spans="1:14" x14ac:dyDescent="0.25">
      <c r="A533" t="s">
        <v>700</v>
      </c>
      <c r="B533" t="s">
        <v>99</v>
      </c>
      <c r="C533" t="s">
        <v>26</v>
      </c>
      <c r="D533">
        <v>3</v>
      </c>
      <c r="E533" t="s">
        <v>132</v>
      </c>
      <c r="F533" t="s">
        <v>132</v>
      </c>
      <c r="G533" t="s">
        <v>132</v>
      </c>
      <c r="H533">
        <v>7</v>
      </c>
      <c r="J533" s="55"/>
      <c r="K533" s="55"/>
      <c r="L533" s="55"/>
      <c r="M533" s="55"/>
      <c r="N533" s="55"/>
    </row>
    <row r="534" spans="1:14" x14ac:dyDescent="0.25">
      <c r="A534" t="s">
        <v>701</v>
      </c>
      <c r="B534" t="s">
        <v>99</v>
      </c>
      <c r="C534" t="s">
        <v>27</v>
      </c>
      <c r="D534">
        <v>8</v>
      </c>
      <c r="E534">
        <v>6</v>
      </c>
      <c r="F534">
        <v>9</v>
      </c>
      <c r="G534">
        <v>10</v>
      </c>
      <c r="H534">
        <v>33</v>
      </c>
      <c r="J534" s="55"/>
      <c r="K534" s="55"/>
      <c r="L534" s="55"/>
      <c r="M534" s="55"/>
      <c r="N534" s="55"/>
    </row>
    <row r="535" spans="1:14" x14ac:dyDescent="0.25">
      <c r="A535" t="s">
        <v>702</v>
      </c>
      <c r="B535" t="s">
        <v>99</v>
      </c>
      <c r="C535" t="s">
        <v>28</v>
      </c>
      <c r="D535">
        <v>9</v>
      </c>
      <c r="E535">
        <v>6</v>
      </c>
      <c r="F535">
        <v>7</v>
      </c>
      <c r="G535">
        <v>5</v>
      </c>
      <c r="H535">
        <v>27</v>
      </c>
      <c r="J535" s="55"/>
      <c r="K535" s="55"/>
      <c r="L535" s="55"/>
      <c r="M535" s="55"/>
      <c r="N535" s="55"/>
    </row>
    <row r="536" spans="1:14" x14ac:dyDescent="0.25">
      <c r="A536" t="s">
        <v>703</v>
      </c>
      <c r="B536" t="s">
        <v>99</v>
      </c>
      <c r="C536" t="s">
        <v>29</v>
      </c>
      <c r="D536" t="s">
        <v>132</v>
      </c>
      <c r="E536" t="s">
        <v>132</v>
      </c>
      <c r="F536" t="s">
        <v>132</v>
      </c>
      <c r="G536" t="s">
        <v>132</v>
      </c>
      <c r="H536">
        <v>4</v>
      </c>
      <c r="J536" s="55"/>
      <c r="K536" s="55"/>
      <c r="L536" s="55"/>
      <c r="M536" s="55"/>
      <c r="N536" s="55"/>
    </row>
    <row r="537" spans="1:14" x14ac:dyDescent="0.25">
      <c r="A537" t="s">
        <v>704</v>
      </c>
      <c r="B537" t="s">
        <v>99</v>
      </c>
      <c r="C537" t="s">
        <v>30</v>
      </c>
      <c r="D537">
        <v>6</v>
      </c>
      <c r="E537">
        <v>4</v>
      </c>
      <c r="F537">
        <v>7</v>
      </c>
      <c r="G537">
        <v>6</v>
      </c>
      <c r="H537">
        <v>23</v>
      </c>
      <c r="J537" s="55"/>
      <c r="K537" s="55"/>
      <c r="L537" s="55"/>
      <c r="M537" s="55"/>
      <c r="N537" s="55"/>
    </row>
    <row r="538" spans="1:14" x14ac:dyDescent="0.25">
      <c r="A538" t="s">
        <v>705</v>
      </c>
      <c r="B538" t="s">
        <v>99</v>
      </c>
      <c r="C538" t="s">
        <v>31</v>
      </c>
      <c r="D538">
        <v>28</v>
      </c>
      <c r="E538">
        <v>33</v>
      </c>
      <c r="F538">
        <v>23</v>
      </c>
      <c r="G538">
        <v>18</v>
      </c>
      <c r="H538">
        <v>102</v>
      </c>
      <c r="J538" s="55"/>
      <c r="K538" s="55"/>
      <c r="L538" s="55"/>
      <c r="M538" s="55"/>
      <c r="N538" s="55"/>
    </row>
    <row r="539" spans="1:14" x14ac:dyDescent="0.25">
      <c r="A539" t="s">
        <v>706</v>
      </c>
      <c r="B539" t="s">
        <v>99</v>
      </c>
      <c r="C539" t="s">
        <v>32</v>
      </c>
      <c r="D539">
        <v>8</v>
      </c>
      <c r="E539">
        <v>10</v>
      </c>
      <c r="F539">
        <v>6</v>
      </c>
      <c r="G539" t="s">
        <v>132</v>
      </c>
      <c r="H539">
        <v>25</v>
      </c>
      <c r="J539" s="55"/>
      <c r="K539" s="55"/>
      <c r="L539" s="55"/>
      <c r="M539" s="55"/>
      <c r="N539" s="55"/>
    </row>
    <row r="540" spans="1:14" x14ac:dyDescent="0.25">
      <c r="A540" t="s">
        <v>707</v>
      </c>
      <c r="B540" t="s">
        <v>99</v>
      </c>
      <c r="C540" t="s">
        <v>33</v>
      </c>
      <c r="D540">
        <v>9</v>
      </c>
      <c r="E540">
        <v>7</v>
      </c>
      <c r="F540">
        <v>7</v>
      </c>
      <c r="G540">
        <v>9</v>
      </c>
      <c r="H540">
        <v>32</v>
      </c>
      <c r="J540" s="55"/>
      <c r="K540" s="55"/>
      <c r="L540" s="55"/>
      <c r="M540" s="55"/>
      <c r="N540" s="55"/>
    </row>
    <row r="541" spans="1:14" x14ac:dyDescent="0.25">
      <c r="A541" t="s">
        <v>708</v>
      </c>
      <c r="B541" t="s">
        <v>99</v>
      </c>
      <c r="C541" t="s">
        <v>34</v>
      </c>
      <c r="D541">
        <v>4</v>
      </c>
      <c r="E541">
        <v>8</v>
      </c>
      <c r="F541">
        <v>4</v>
      </c>
      <c r="G541">
        <v>6</v>
      </c>
      <c r="H541">
        <v>22</v>
      </c>
      <c r="J541" s="55"/>
      <c r="K541" s="55"/>
      <c r="L541" s="55"/>
      <c r="M541" s="55"/>
      <c r="N541" s="55"/>
    </row>
    <row r="542" spans="1:14" x14ac:dyDescent="0.25">
      <c r="A542" t="s">
        <v>709</v>
      </c>
      <c r="B542" t="s">
        <v>99</v>
      </c>
      <c r="C542" t="s">
        <v>35</v>
      </c>
      <c r="D542">
        <v>6</v>
      </c>
      <c r="E542">
        <v>4</v>
      </c>
      <c r="F542">
        <v>3</v>
      </c>
      <c r="G542">
        <v>4</v>
      </c>
      <c r="H542">
        <v>17</v>
      </c>
      <c r="J542" s="55"/>
      <c r="K542" s="55"/>
      <c r="L542" s="55"/>
      <c r="M542" s="55"/>
      <c r="N542" s="55"/>
    </row>
    <row r="543" spans="1:14" x14ac:dyDescent="0.25">
      <c r="A543" t="s">
        <v>710</v>
      </c>
      <c r="B543" t="s">
        <v>99</v>
      </c>
      <c r="C543" t="s">
        <v>36</v>
      </c>
      <c r="D543">
        <v>5</v>
      </c>
      <c r="E543">
        <v>3</v>
      </c>
      <c r="F543">
        <v>4</v>
      </c>
      <c r="G543">
        <v>4</v>
      </c>
      <c r="H543">
        <v>16</v>
      </c>
      <c r="J543" s="55"/>
      <c r="K543" s="55"/>
      <c r="L543" s="55"/>
      <c r="M543" s="55"/>
      <c r="N543" s="55"/>
    </row>
    <row r="544" spans="1:14" x14ac:dyDescent="0.25">
      <c r="A544" t="s">
        <v>711</v>
      </c>
      <c r="B544" t="s">
        <v>99</v>
      </c>
      <c r="C544" t="s">
        <v>37</v>
      </c>
      <c r="D544">
        <v>7</v>
      </c>
      <c r="E544">
        <v>4</v>
      </c>
      <c r="F544">
        <v>6</v>
      </c>
      <c r="G544" t="s">
        <v>132</v>
      </c>
      <c r="H544">
        <v>19</v>
      </c>
      <c r="J544" s="55"/>
      <c r="K544" s="55"/>
      <c r="L544" s="55"/>
      <c r="M544" s="55"/>
      <c r="N544" s="55"/>
    </row>
    <row r="545" spans="1:14" x14ac:dyDescent="0.25">
      <c r="A545" t="s">
        <v>712</v>
      </c>
      <c r="B545" t="s">
        <v>99</v>
      </c>
      <c r="C545" t="s">
        <v>38</v>
      </c>
      <c r="D545">
        <v>15</v>
      </c>
      <c r="E545">
        <v>27</v>
      </c>
      <c r="F545">
        <v>31</v>
      </c>
      <c r="G545">
        <v>21</v>
      </c>
      <c r="H545">
        <v>94</v>
      </c>
      <c r="J545" s="55"/>
      <c r="K545" s="55"/>
      <c r="L545" s="55"/>
      <c r="M545" s="55"/>
      <c r="N545" s="55"/>
    </row>
    <row r="546" spans="1:14" x14ac:dyDescent="0.25">
      <c r="A546" t="s">
        <v>713</v>
      </c>
      <c r="B546" t="s">
        <v>99</v>
      </c>
      <c r="C546" t="s">
        <v>39</v>
      </c>
      <c r="D546">
        <v>7</v>
      </c>
      <c r="E546">
        <v>6</v>
      </c>
      <c r="F546" t="s">
        <v>132</v>
      </c>
      <c r="G546">
        <v>4</v>
      </c>
      <c r="H546">
        <v>19</v>
      </c>
      <c r="J546" s="55"/>
      <c r="K546" s="55"/>
      <c r="L546" s="55"/>
      <c r="M546" s="55"/>
      <c r="N546" s="55"/>
    </row>
    <row r="547" spans="1:14" x14ac:dyDescent="0.25">
      <c r="A547" t="s">
        <v>714</v>
      </c>
      <c r="B547" t="s">
        <v>99</v>
      </c>
      <c r="C547" t="s">
        <v>40</v>
      </c>
      <c r="D547">
        <v>4</v>
      </c>
      <c r="E547" t="s">
        <v>132</v>
      </c>
      <c r="F547">
        <v>4</v>
      </c>
      <c r="G547" t="s">
        <v>132</v>
      </c>
      <c r="H547">
        <v>10</v>
      </c>
      <c r="J547" s="55"/>
      <c r="K547" s="55"/>
      <c r="L547" s="55"/>
      <c r="M547" s="55"/>
      <c r="N547" s="55"/>
    </row>
    <row r="548" spans="1:14" x14ac:dyDescent="0.25">
      <c r="A548" t="s">
        <v>715</v>
      </c>
      <c r="B548" t="s">
        <v>99</v>
      </c>
      <c r="C548" t="s">
        <v>134</v>
      </c>
      <c r="D548" t="s">
        <v>132</v>
      </c>
      <c r="E548">
        <v>4</v>
      </c>
      <c r="F548" t="s">
        <v>132</v>
      </c>
      <c r="G548">
        <v>3</v>
      </c>
      <c r="H548">
        <v>11</v>
      </c>
      <c r="J548" s="55"/>
      <c r="K548" s="55"/>
      <c r="L548" s="55"/>
      <c r="M548" s="55"/>
      <c r="N548" s="55"/>
    </row>
    <row r="549" spans="1:14" x14ac:dyDescent="0.25">
      <c r="A549" t="s">
        <v>716</v>
      </c>
      <c r="B549" t="s">
        <v>97</v>
      </c>
      <c r="C549" t="s">
        <v>17</v>
      </c>
      <c r="D549" t="s">
        <v>132</v>
      </c>
      <c r="E549">
        <v>4</v>
      </c>
      <c r="F549">
        <v>3</v>
      </c>
      <c r="G549" t="s">
        <v>132</v>
      </c>
      <c r="H549">
        <v>11</v>
      </c>
      <c r="J549" s="55"/>
      <c r="K549" s="55"/>
      <c r="L549" s="55"/>
      <c r="M549" s="55"/>
      <c r="N549" s="55"/>
    </row>
    <row r="550" spans="1:14" x14ac:dyDescent="0.25">
      <c r="A550" t="s">
        <v>717</v>
      </c>
      <c r="B550" t="s">
        <v>97</v>
      </c>
      <c r="C550" t="s">
        <v>18</v>
      </c>
      <c r="D550" t="s">
        <v>132</v>
      </c>
      <c r="E550" t="s">
        <v>132</v>
      </c>
      <c r="F550" t="s">
        <v>132</v>
      </c>
      <c r="G550" t="s">
        <v>132</v>
      </c>
      <c r="H550" t="s">
        <v>132</v>
      </c>
      <c r="J550" s="55"/>
      <c r="K550" s="55"/>
      <c r="L550" s="55"/>
      <c r="M550" s="55"/>
      <c r="N550" s="55"/>
    </row>
    <row r="551" spans="1:14" x14ac:dyDescent="0.25">
      <c r="A551" t="s">
        <v>718</v>
      </c>
      <c r="B551" t="s">
        <v>97</v>
      </c>
      <c r="C551" t="s">
        <v>19</v>
      </c>
      <c r="D551" t="s">
        <v>132</v>
      </c>
      <c r="E551" t="s">
        <v>132</v>
      </c>
      <c r="F551" t="s">
        <v>132</v>
      </c>
      <c r="G551" t="s">
        <v>132</v>
      </c>
      <c r="H551">
        <v>3</v>
      </c>
      <c r="J551" s="55"/>
      <c r="K551" s="55"/>
      <c r="L551" s="55"/>
      <c r="M551" s="55"/>
      <c r="N551" s="55"/>
    </row>
    <row r="552" spans="1:14" x14ac:dyDescent="0.25">
      <c r="A552" t="s">
        <v>719</v>
      </c>
      <c r="B552" t="s">
        <v>97</v>
      </c>
      <c r="C552" t="s">
        <v>20</v>
      </c>
      <c r="D552" t="s">
        <v>132</v>
      </c>
      <c r="E552" t="s">
        <v>132</v>
      </c>
      <c r="F552" t="s">
        <v>132</v>
      </c>
      <c r="G552" t="s">
        <v>132</v>
      </c>
      <c r="H552">
        <v>6</v>
      </c>
      <c r="J552" s="55"/>
      <c r="K552" s="55"/>
      <c r="L552" s="55"/>
      <c r="M552" s="55"/>
      <c r="N552" s="55"/>
    </row>
    <row r="553" spans="1:14" x14ac:dyDescent="0.25">
      <c r="A553" t="s">
        <v>720</v>
      </c>
      <c r="B553" t="s">
        <v>97</v>
      </c>
      <c r="C553" t="s">
        <v>21</v>
      </c>
      <c r="D553">
        <v>4</v>
      </c>
      <c r="E553">
        <v>4</v>
      </c>
      <c r="F553" t="s">
        <v>132</v>
      </c>
      <c r="G553" t="s">
        <v>132</v>
      </c>
      <c r="H553">
        <v>10</v>
      </c>
      <c r="J553" s="55"/>
      <c r="K553" s="55"/>
      <c r="L553" s="55"/>
      <c r="M553" s="55"/>
      <c r="N553" s="55"/>
    </row>
    <row r="554" spans="1:14" x14ac:dyDescent="0.25">
      <c r="A554" t="s">
        <v>721</v>
      </c>
      <c r="B554" t="s">
        <v>97</v>
      </c>
      <c r="C554" t="s">
        <v>115</v>
      </c>
      <c r="D554">
        <v>4</v>
      </c>
      <c r="E554">
        <v>6</v>
      </c>
      <c r="F554" t="s">
        <v>132</v>
      </c>
      <c r="G554" t="s">
        <v>132</v>
      </c>
      <c r="H554">
        <v>14</v>
      </c>
      <c r="J554" s="55"/>
      <c r="K554" s="55"/>
      <c r="L554" s="55"/>
      <c r="M554" s="55"/>
      <c r="N554" s="55"/>
    </row>
    <row r="555" spans="1:14" x14ac:dyDescent="0.25">
      <c r="A555" t="s">
        <v>722</v>
      </c>
      <c r="B555" t="s">
        <v>97</v>
      </c>
      <c r="C555" t="s">
        <v>22</v>
      </c>
      <c r="D555" t="s">
        <v>132</v>
      </c>
      <c r="E555">
        <v>3</v>
      </c>
      <c r="F555" t="s">
        <v>132</v>
      </c>
      <c r="G555" t="s">
        <v>132</v>
      </c>
      <c r="H555">
        <v>5</v>
      </c>
      <c r="J555" s="55"/>
      <c r="K555" s="55"/>
      <c r="L555" s="55"/>
      <c r="M555" s="55"/>
      <c r="N555" s="55"/>
    </row>
    <row r="556" spans="1:14" x14ac:dyDescent="0.25">
      <c r="A556" t="s">
        <v>723</v>
      </c>
      <c r="B556" t="s">
        <v>97</v>
      </c>
      <c r="C556" t="s">
        <v>23</v>
      </c>
      <c r="D556" t="s">
        <v>132</v>
      </c>
      <c r="E556" t="s">
        <v>132</v>
      </c>
      <c r="F556" t="s">
        <v>132</v>
      </c>
      <c r="G556" t="s">
        <v>132</v>
      </c>
      <c r="H556" t="s">
        <v>132</v>
      </c>
      <c r="J556" s="55"/>
      <c r="K556" s="55"/>
      <c r="L556" s="55"/>
      <c r="M556" s="55"/>
      <c r="N556" s="55"/>
    </row>
    <row r="557" spans="1:14" x14ac:dyDescent="0.25">
      <c r="A557" t="s">
        <v>724</v>
      </c>
      <c r="B557" t="s">
        <v>97</v>
      </c>
      <c r="C557" t="s">
        <v>24</v>
      </c>
      <c r="D557" t="s">
        <v>132</v>
      </c>
      <c r="E557" t="s">
        <v>132</v>
      </c>
      <c r="F557" t="s">
        <v>132</v>
      </c>
      <c r="G557" t="s">
        <v>132</v>
      </c>
      <c r="H557">
        <v>3</v>
      </c>
      <c r="J557" s="55"/>
      <c r="K557" s="55"/>
      <c r="L557" s="55"/>
      <c r="M557" s="55"/>
      <c r="N557" s="55"/>
    </row>
    <row r="558" spans="1:14" x14ac:dyDescent="0.25">
      <c r="A558" t="s">
        <v>725</v>
      </c>
      <c r="B558" t="s">
        <v>97</v>
      </c>
      <c r="C558" t="s">
        <v>25</v>
      </c>
      <c r="D558">
        <v>9</v>
      </c>
      <c r="E558">
        <v>12</v>
      </c>
      <c r="F558">
        <v>9</v>
      </c>
      <c r="G558">
        <v>9</v>
      </c>
      <c r="H558">
        <v>39</v>
      </c>
      <c r="J558" s="55"/>
      <c r="K558" s="55"/>
      <c r="L558" s="55"/>
      <c r="M558" s="55"/>
      <c r="N558" s="55"/>
    </row>
    <row r="559" spans="1:14" x14ac:dyDescent="0.25">
      <c r="A559" t="s">
        <v>726</v>
      </c>
      <c r="B559" t="s">
        <v>97</v>
      </c>
      <c r="C559" t="s">
        <v>26</v>
      </c>
      <c r="D559" t="s">
        <v>132</v>
      </c>
      <c r="E559" t="s">
        <v>132</v>
      </c>
      <c r="F559" t="s">
        <v>132</v>
      </c>
      <c r="G559" t="s">
        <v>132</v>
      </c>
      <c r="H559" t="s">
        <v>132</v>
      </c>
      <c r="J559" s="55"/>
      <c r="K559" s="55"/>
      <c r="L559" s="55"/>
      <c r="M559" s="55"/>
      <c r="N559" s="55"/>
    </row>
    <row r="560" spans="1:14" x14ac:dyDescent="0.25">
      <c r="A560" t="s">
        <v>727</v>
      </c>
      <c r="B560" t="s">
        <v>97</v>
      </c>
      <c r="C560" t="s">
        <v>27</v>
      </c>
      <c r="D560">
        <v>6</v>
      </c>
      <c r="E560" t="s">
        <v>132</v>
      </c>
      <c r="F560">
        <v>5</v>
      </c>
      <c r="G560">
        <v>5</v>
      </c>
      <c r="H560">
        <v>18</v>
      </c>
      <c r="J560" s="55"/>
      <c r="K560" s="55"/>
      <c r="L560" s="55"/>
      <c r="M560" s="55"/>
      <c r="N560" s="55"/>
    </row>
    <row r="561" spans="1:14" x14ac:dyDescent="0.25">
      <c r="A561" t="s">
        <v>728</v>
      </c>
      <c r="B561" t="s">
        <v>97</v>
      </c>
      <c r="C561" t="s">
        <v>28</v>
      </c>
      <c r="D561" t="s">
        <v>132</v>
      </c>
      <c r="E561" t="s">
        <v>132</v>
      </c>
      <c r="F561" t="s">
        <v>132</v>
      </c>
      <c r="G561" t="s">
        <v>132</v>
      </c>
      <c r="H561">
        <v>7</v>
      </c>
      <c r="J561" s="55"/>
      <c r="K561" s="55"/>
      <c r="L561" s="55"/>
      <c r="M561" s="55"/>
      <c r="N561" s="55"/>
    </row>
    <row r="562" spans="1:14" x14ac:dyDescent="0.25">
      <c r="A562" t="s">
        <v>729</v>
      </c>
      <c r="B562" t="s">
        <v>97</v>
      </c>
      <c r="C562" t="s">
        <v>29</v>
      </c>
      <c r="D562" t="s">
        <v>132</v>
      </c>
      <c r="E562" t="s">
        <v>132</v>
      </c>
      <c r="F562" t="s">
        <v>132</v>
      </c>
      <c r="G562" t="s">
        <v>132</v>
      </c>
      <c r="H562" t="s">
        <v>132</v>
      </c>
      <c r="J562" s="55"/>
      <c r="K562" s="55"/>
      <c r="L562" s="55"/>
      <c r="M562" s="55"/>
      <c r="N562" s="55"/>
    </row>
    <row r="563" spans="1:14" x14ac:dyDescent="0.25">
      <c r="A563" t="s">
        <v>730</v>
      </c>
      <c r="B563" t="s">
        <v>97</v>
      </c>
      <c r="C563" t="s">
        <v>30</v>
      </c>
      <c r="D563" t="s">
        <v>132</v>
      </c>
      <c r="E563" t="s">
        <v>132</v>
      </c>
      <c r="F563" t="s">
        <v>132</v>
      </c>
      <c r="G563" t="s">
        <v>132</v>
      </c>
      <c r="H563">
        <v>6</v>
      </c>
      <c r="J563" s="55"/>
      <c r="K563" s="55"/>
      <c r="L563" s="55"/>
      <c r="M563" s="55"/>
      <c r="N563" s="55"/>
    </row>
    <row r="564" spans="1:14" x14ac:dyDescent="0.25">
      <c r="A564" t="s">
        <v>731</v>
      </c>
      <c r="B564" t="s">
        <v>97</v>
      </c>
      <c r="C564" t="s">
        <v>31</v>
      </c>
      <c r="D564">
        <v>10</v>
      </c>
      <c r="E564">
        <v>12</v>
      </c>
      <c r="F564">
        <v>10</v>
      </c>
      <c r="G564">
        <v>7</v>
      </c>
      <c r="H564">
        <v>39</v>
      </c>
      <c r="J564" s="55"/>
      <c r="K564" s="55"/>
      <c r="L564" s="55"/>
      <c r="M564" s="55"/>
      <c r="N564" s="55"/>
    </row>
    <row r="565" spans="1:14" x14ac:dyDescent="0.25">
      <c r="A565" t="s">
        <v>732</v>
      </c>
      <c r="B565" t="s">
        <v>97</v>
      </c>
      <c r="C565" t="s">
        <v>32</v>
      </c>
      <c r="D565">
        <v>4</v>
      </c>
      <c r="E565">
        <v>4</v>
      </c>
      <c r="F565" t="s">
        <v>132</v>
      </c>
      <c r="G565" t="s">
        <v>132</v>
      </c>
      <c r="H565">
        <v>8</v>
      </c>
      <c r="J565" s="55"/>
      <c r="K565" s="55"/>
      <c r="L565" s="55"/>
      <c r="M565" s="55"/>
      <c r="N565" s="55"/>
    </row>
    <row r="566" spans="1:14" x14ac:dyDescent="0.25">
      <c r="A566" t="s">
        <v>733</v>
      </c>
      <c r="B566" t="s">
        <v>97</v>
      </c>
      <c r="C566" t="s">
        <v>33</v>
      </c>
      <c r="D566">
        <v>4</v>
      </c>
      <c r="E566" t="s">
        <v>132</v>
      </c>
      <c r="F566" t="s">
        <v>132</v>
      </c>
      <c r="G566" t="s">
        <v>132</v>
      </c>
      <c r="H566">
        <v>7</v>
      </c>
      <c r="J566" s="55"/>
      <c r="K566" s="55"/>
      <c r="L566" s="55"/>
      <c r="M566" s="55"/>
      <c r="N566" s="55"/>
    </row>
    <row r="567" spans="1:14" x14ac:dyDescent="0.25">
      <c r="A567" t="s">
        <v>734</v>
      </c>
      <c r="B567" t="s">
        <v>97</v>
      </c>
      <c r="C567" t="s">
        <v>34</v>
      </c>
      <c r="D567">
        <v>3</v>
      </c>
      <c r="E567" t="s">
        <v>132</v>
      </c>
      <c r="F567">
        <v>5</v>
      </c>
      <c r="G567">
        <v>3</v>
      </c>
      <c r="H567">
        <v>11</v>
      </c>
      <c r="J567" s="55"/>
      <c r="K567" s="55"/>
      <c r="L567" s="55"/>
      <c r="M567" s="55"/>
      <c r="N567" s="55"/>
    </row>
    <row r="568" spans="1:14" x14ac:dyDescent="0.25">
      <c r="A568" t="s">
        <v>735</v>
      </c>
      <c r="B568" t="s">
        <v>97</v>
      </c>
      <c r="C568" t="s">
        <v>35</v>
      </c>
      <c r="D568" t="s">
        <v>132</v>
      </c>
      <c r="E568" t="s">
        <v>132</v>
      </c>
      <c r="F568" t="s">
        <v>132</v>
      </c>
      <c r="G568" t="s">
        <v>132</v>
      </c>
      <c r="H568" t="s">
        <v>132</v>
      </c>
      <c r="J568" s="55"/>
      <c r="K568" s="55"/>
      <c r="L568" s="55"/>
      <c r="M568" s="55"/>
      <c r="N568" s="55"/>
    </row>
    <row r="569" spans="1:14" x14ac:dyDescent="0.25">
      <c r="A569" t="s">
        <v>736</v>
      </c>
      <c r="B569" t="s">
        <v>97</v>
      </c>
      <c r="C569" t="s">
        <v>36</v>
      </c>
      <c r="D569" t="s">
        <v>132</v>
      </c>
      <c r="E569" t="s">
        <v>132</v>
      </c>
      <c r="F569" t="s">
        <v>132</v>
      </c>
      <c r="G569" t="s">
        <v>132</v>
      </c>
      <c r="H569">
        <v>5</v>
      </c>
      <c r="J569" s="55"/>
      <c r="K569" s="55"/>
      <c r="L569" s="55"/>
      <c r="M569" s="55"/>
      <c r="N569" s="55"/>
    </row>
    <row r="570" spans="1:14" x14ac:dyDescent="0.25">
      <c r="A570" t="s">
        <v>737</v>
      </c>
      <c r="B570" t="s">
        <v>97</v>
      </c>
      <c r="C570" t="s">
        <v>37</v>
      </c>
      <c r="D570" t="s">
        <v>132</v>
      </c>
      <c r="E570">
        <v>4</v>
      </c>
      <c r="F570">
        <v>4</v>
      </c>
      <c r="G570" t="s">
        <v>132</v>
      </c>
      <c r="H570">
        <v>12</v>
      </c>
      <c r="J570" s="55"/>
      <c r="K570" s="55"/>
      <c r="L570" s="55"/>
      <c r="M570" s="55"/>
      <c r="N570" s="55"/>
    </row>
    <row r="571" spans="1:14" x14ac:dyDescent="0.25">
      <c r="A571" t="s">
        <v>738</v>
      </c>
      <c r="B571" t="s">
        <v>97</v>
      </c>
      <c r="C571" t="s">
        <v>38</v>
      </c>
      <c r="D571">
        <v>12</v>
      </c>
      <c r="E571">
        <v>9</v>
      </c>
      <c r="F571">
        <v>5</v>
      </c>
      <c r="G571">
        <v>13</v>
      </c>
      <c r="H571">
        <v>39</v>
      </c>
      <c r="J571" s="55"/>
      <c r="K571" s="55"/>
      <c r="L571" s="55"/>
      <c r="M571" s="55"/>
      <c r="N571" s="55"/>
    </row>
    <row r="572" spans="1:14" x14ac:dyDescent="0.25">
      <c r="A572" t="s">
        <v>739</v>
      </c>
      <c r="B572" t="s">
        <v>97</v>
      </c>
      <c r="C572" t="s">
        <v>39</v>
      </c>
      <c r="D572" t="s">
        <v>132</v>
      </c>
      <c r="E572" t="s">
        <v>132</v>
      </c>
      <c r="F572" t="s">
        <v>132</v>
      </c>
      <c r="G572" t="s">
        <v>132</v>
      </c>
      <c r="H572">
        <v>5</v>
      </c>
      <c r="J572" s="55"/>
      <c r="K572" s="55"/>
      <c r="L572" s="55"/>
      <c r="M572" s="55"/>
      <c r="N572" s="55"/>
    </row>
    <row r="573" spans="1:14" x14ac:dyDescent="0.25">
      <c r="A573" t="s">
        <v>740</v>
      </c>
      <c r="B573" t="s">
        <v>97</v>
      </c>
      <c r="C573" t="s">
        <v>40</v>
      </c>
      <c r="D573" t="s">
        <v>132</v>
      </c>
      <c r="E573" t="s">
        <v>132</v>
      </c>
      <c r="F573" t="s">
        <v>132</v>
      </c>
      <c r="G573" t="s">
        <v>132</v>
      </c>
      <c r="H573">
        <v>5</v>
      </c>
      <c r="J573" s="55"/>
      <c r="K573" s="55"/>
      <c r="L573" s="55"/>
      <c r="M573" s="55"/>
      <c r="N573" s="55"/>
    </row>
    <row r="574" spans="1:14" x14ac:dyDescent="0.25">
      <c r="A574" t="s">
        <v>741</v>
      </c>
      <c r="B574" t="s">
        <v>97</v>
      </c>
      <c r="C574" t="s">
        <v>134</v>
      </c>
      <c r="D574" t="s">
        <v>132</v>
      </c>
      <c r="E574" t="s">
        <v>132</v>
      </c>
      <c r="F574" t="s">
        <v>132</v>
      </c>
      <c r="G574" t="s">
        <v>132</v>
      </c>
      <c r="H574" t="s">
        <v>132</v>
      </c>
      <c r="J574" s="55"/>
      <c r="K574" s="55"/>
      <c r="L574" s="55"/>
      <c r="M574" s="55"/>
      <c r="N574" s="55"/>
    </row>
    <row r="575" spans="1:14" x14ac:dyDescent="0.25">
      <c r="A575" t="s">
        <v>742</v>
      </c>
      <c r="B575" t="s">
        <v>93</v>
      </c>
      <c r="C575" t="s">
        <v>17</v>
      </c>
      <c r="D575">
        <v>5</v>
      </c>
      <c r="E575">
        <v>11</v>
      </c>
      <c r="F575">
        <v>8</v>
      </c>
      <c r="G575" t="s">
        <v>132</v>
      </c>
      <c r="H575">
        <v>25</v>
      </c>
      <c r="J575" s="55"/>
      <c r="K575" s="55"/>
      <c r="L575" s="55"/>
      <c r="M575" s="55"/>
      <c r="N575" s="55"/>
    </row>
    <row r="576" spans="1:14" x14ac:dyDescent="0.25">
      <c r="A576" t="s">
        <v>743</v>
      </c>
      <c r="B576" t="s">
        <v>93</v>
      </c>
      <c r="C576" t="s">
        <v>18</v>
      </c>
      <c r="D576" t="s">
        <v>132</v>
      </c>
      <c r="E576" t="s">
        <v>132</v>
      </c>
      <c r="F576">
        <v>3</v>
      </c>
      <c r="G576" t="s">
        <v>132</v>
      </c>
      <c r="H576">
        <v>7</v>
      </c>
      <c r="J576" s="55"/>
      <c r="K576" s="55"/>
      <c r="L576" s="55"/>
      <c r="M576" s="55"/>
      <c r="N576" s="55"/>
    </row>
    <row r="577" spans="1:14" x14ac:dyDescent="0.25">
      <c r="A577" t="s">
        <v>744</v>
      </c>
      <c r="B577" t="s">
        <v>93</v>
      </c>
      <c r="C577" t="s">
        <v>19</v>
      </c>
      <c r="D577" t="s">
        <v>132</v>
      </c>
      <c r="E577">
        <v>4</v>
      </c>
      <c r="F577" t="s">
        <v>132</v>
      </c>
      <c r="G577" t="s">
        <v>132</v>
      </c>
      <c r="H577">
        <v>6</v>
      </c>
      <c r="J577" s="55"/>
      <c r="K577" s="55"/>
      <c r="L577" s="55"/>
      <c r="M577" s="55"/>
      <c r="N577" s="55"/>
    </row>
    <row r="578" spans="1:14" x14ac:dyDescent="0.25">
      <c r="A578" t="s">
        <v>745</v>
      </c>
      <c r="B578" t="s">
        <v>93</v>
      </c>
      <c r="C578" t="s">
        <v>20</v>
      </c>
      <c r="D578">
        <v>3</v>
      </c>
      <c r="E578">
        <v>6</v>
      </c>
      <c r="F578">
        <v>5</v>
      </c>
      <c r="G578" t="s">
        <v>132</v>
      </c>
      <c r="H578">
        <v>14</v>
      </c>
      <c r="J578" s="55"/>
      <c r="K578" s="55"/>
      <c r="L578" s="55"/>
      <c r="M578" s="55"/>
      <c r="N578" s="55"/>
    </row>
    <row r="579" spans="1:14" x14ac:dyDescent="0.25">
      <c r="A579" t="s">
        <v>746</v>
      </c>
      <c r="B579" t="s">
        <v>93</v>
      </c>
      <c r="C579" t="s">
        <v>21</v>
      </c>
      <c r="D579">
        <v>5</v>
      </c>
      <c r="E579" t="s">
        <v>132</v>
      </c>
      <c r="F579">
        <v>7</v>
      </c>
      <c r="G579">
        <v>3</v>
      </c>
      <c r="H579">
        <v>17</v>
      </c>
      <c r="J579" s="55"/>
      <c r="K579" s="55"/>
      <c r="L579" s="55"/>
      <c r="M579" s="55"/>
      <c r="N579" s="55"/>
    </row>
    <row r="580" spans="1:14" x14ac:dyDescent="0.25">
      <c r="A580" t="s">
        <v>747</v>
      </c>
      <c r="B580" t="s">
        <v>93</v>
      </c>
      <c r="C580" t="s">
        <v>115</v>
      </c>
      <c r="D580">
        <v>9</v>
      </c>
      <c r="E580">
        <v>13</v>
      </c>
      <c r="F580">
        <v>7</v>
      </c>
      <c r="G580">
        <v>3</v>
      </c>
      <c r="H580">
        <v>32</v>
      </c>
      <c r="J580" s="55"/>
      <c r="K580" s="55"/>
      <c r="L580" s="55"/>
      <c r="M580" s="55"/>
      <c r="N580" s="55"/>
    </row>
    <row r="581" spans="1:14" x14ac:dyDescent="0.25">
      <c r="A581" t="s">
        <v>748</v>
      </c>
      <c r="B581" t="s">
        <v>93</v>
      </c>
      <c r="C581" t="s">
        <v>22</v>
      </c>
      <c r="D581" t="s">
        <v>132</v>
      </c>
      <c r="E581">
        <v>3</v>
      </c>
      <c r="F581" t="s">
        <v>132</v>
      </c>
      <c r="G581" t="s">
        <v>132</v>
      </c>
      <c r="H581">
        <v>7</v>
      </c>
      <c r="J581" s="55"/>
      <c r="K581" s="55"/>
      <c r="L581" s="55"/>
      <c r="M581" s="55"/>
      <c r="N581" s="55"/>
    </row>
    <row r="582" spans="1:14" x14ac:dyDescent="0.25">
      <c r="A582" t="s">
        <v>749</v>
      </c>
      <c r="B582" t="s">
        <v>93</v>
      </c>
      <c r="C582" t="s">
        <v>23</v>
      </c>
      <c r="D582" t="s">
        <v>132</v>
      </c>
      <c r="E582" t="s">
        <v>132</v>
      </c>
      <c r="F582" t="s">
        <v>132</v>
      </c>
      <c r="G582" t="s">
        <v>132</v>
      </c>
      <c r="H582">
        <v>3</v>
      </c>
      <c r="J582" s="55"/>
      <c r="K582" s="55"/>
      <c r="L582" s="55"/>
      <c r="M582" s="55"/>
      <c r="N582" s="55"/>
    </row>
    <row r="583" spans="1:14" x14ac:dyDescent="0.25">
      <c r="A583" t="s">
        <v>750</v>
      </c>
      <c r="B583" t="s">
        <v>93</v>
      </c>
      <c r="C583" t="s">
        <v>24</v>
      </c>
      <c r="D583" t="s">
        <v>132</v>
      </c>
      <c r="E583">
        <v>7</v>
      </c>
      <c r="F583" t="s">
        <v>132</v>
      </c>
      <c r="G583" t="s">
        <v>132</v>
      </c>
      <c r="H583">
        <v>10</v>
      </c>
      <c r="J583" s="55"/>
      <c r="K583" s="55"/>
      <c r="L583" s="55"/>
      <c r="M583" s="55"/>
      <c r="N583" s="55"/>
    </row>
    <row r="584" spans="1:14" x14ac:dyDescent="0.25">
      <c r="A584" t="s">
        <v>751</v>
      </c>
      <c r="B584" t="s">
        <v>93</v>
      </c>
      <c r="C584" t="s">
        <v>25</v>
      </c>
      <c r="D584">
        <v>19</v>
      </c>
      <c r="E584">
        <v>16</v>
      </c>
      <c r="F584">
        <v>15</v>
      </c>
      <c r="G584">
        <v>10</v>
      </c>
      <c r="H584">
        <v>60</v>
      </c>
      <c r="J584" s="55"/>
      <c r="K584" s="55"/>
      <c r="L584" s="55"/>
      <c r="M584" s="55"/>
      <c r="N584" s="55"/>
    </row>
    <row r="585" spans="1:14" x14ac:dyDescent="0.25">
      <c r="A585" t="s">
        <v>752</v>
      </c>
      <c r="B585" t="s">
        <v>93</v>
      </c>
      <c r="C585" t="s">
        <v>26</v>
      </c>
      <c r="D585" t="s">
        <v>132</v>
      </c>
      <c r="E585" t="s">
        <v>132</v>
      </c>
      <c r="F585" t="s">
        <v>132</v>
      </c>
      <c r="G585" t="s">
        <v>132</v>
      </c>
      <c r="H585">
        <v>6</v>
      </c>
      <c r="J585" s="55"/>
      <c r="K585" s="55"/>
      <c r="L585" s="55"/>
      <c r="M585" s="55"/>
      <c r="N585" s="55"/>
    </row>
    <row r="586" spans="1:14" x14ac:dyDescent="0.25">
      <c r="A586" t="s">
        <v>753</v>
      </c>
      <c r="B586" t="s">
        <v>93</v>
      </c>
      <c r="C586" t="s">
        <v>27</v>
      </c>
      <c r="D586">
        <v>7</v>
      </c>
      <c r="E586">
        <v>3</v>
      </c>
      <c r="F586">
        <v>4</v>
      </c>
      <c r="G586">
        <v>7</v>
      </c>
      <c r="H586">
        <v>21</v>
      </c>
      <c r="J586" s="55"/>
      <c r="K586" s="55"/>
      <c r="L586" s="55"/>
      <c r="M586" s="55"/>
      <c r="N586" s="55"/>
    </row>
    <row r="587" spans="1:14" x14ac:dyDescent="0.25">
      <c r="A587" t="s">
        <v>754</v>
      </c>
      <c r="B587" t="s">
        <v>93</v>
      </c>
      <c r="C587" t="s">
        <v>28</v>
      </c>
      <c r="D587">
        <v>5</v>
      </c>
      <c r="E587">
        <v>3</v>
      </c>
      <c r="F587">
        <v>3</v>
      </c>
      <c r="G587">
        <v>3</v>
      </c>
      <c r="H587">
        <v>14</v>
      </c>
      <c r="J587" s="55"/>
      <c r="K587" s="55"/>
      <c r="L587" s="55"/>
      <c r="M587" s="55"/>
      <c r="N587" s="55"/>
    </row>
    <row r="588" spans="1:14" x14ac:dyDescent="0.25">
      <c r="A588" t="s">
        <v>755</v>
      </c>
      <c r="B588" t="s">
        <v>93</v>
      </c>
      <c r="C588" t="s">
        <v>29</v>
      </c>
      <c r="D588" t="s">
        <v>132</v>
      </c>
      <c r="E588">
        <v>3</v>
      </c>
      <c r="F588" t="s">
        <v>132</v>
      </c>
      <c r="G588" t="s">
        <v>132</v>
      </c>
      <c r="H588">
        <v>5</v>
      </c>
      <c r="J588" s="55"/>
      <c r="K588" s="55"/>
      <c r="L588" s="55"/>
      <c r="M588" s="55"/>
      <c r="N588" s="55"/>
    </row>
    <row r="589" spans="1:14" x14ac:dyDescent="0.25">
      <c r="A589" t="s">
        <v>756</v>
      </c>
      <c r="B589" t="s">
        <v>93</v>
      </c>
      <c r="C589" t="s">
        <v>30</v>
      </c>
      <c r="D589">
        <v>5</v>
      </c>
      <c r="E589">
        <v>4</v>
      </c>
      <c r="F589">
        <v>5</v>
      </c>
      <c r="G589">
        <v>4</v>
      </c>
      <c r="H589">
        <v>18</v>
      </c>
      <c r="J589" s="55"/>
      <c r="K589" s="55"/>
      <c r="L589" s="55"/>
      <c r="M589" s="55"/>
      <c r="N589" s="55"/>
    </row>
    <row r="590" spans="1:14" x14ac:dyDescent="0.25">
      <c r="A590" t="s">
        <v>757</v>
      </c>
      <c r="B590" t="s">
        <v>93</v>
      </c>
      <c r="C590" t="s">
        <v>31</v>
      </c>
      <c r="D590">
        <v>18</v>
      </c>
      <c r="E590">
        <v>14</v>
      </c>
      <c r="F590">
        <v>22</v>
      </c>
      <c r="G590">
        <v>15</v>
      </c>
      <c r="H590">
        <v>69</v>
      </c>
      <c r="J590" s="55"/>
      <c r="K590" s="55"/>
      <c r="L590" s="55"/>
      <c r="M590" s="55"/>
      <c r="N590" s="55"/>
    </row>
    <row r="591" spans="1:14" x14ac:dyDescent="0.25">
      <c r="A591" t="s">
        <v>758</v>
      </c>
      <c r="B591" t="s">
        <v>93</v>
      </c>
      <c r="C591" t="s">
        <v>32</v>
      </c>
      <c r="D591" t="s">
        <v>132</v>
      </c>
      <c r="E591">
        <v>6</v>
      </c>
      <c r="F591">
        <v>5</v>
      </c>
      <c r="G591" t="s">
        <v>132</v>
      </c>
      <c r="H591">
        <v>13</v>
      </c>
      <c r="J591" s="55"/>
      <c r="K591" s="55"/>
      <c r="L591" s="55"/>
      <c r="M591" s="55"/>
      <c r="N591" s="55"/>
    </row>
    <row r="592" spans="1:14" x14ac:dyDescent="0.25">
      <c r="A592" t="s">
        <v>759</v>
      </c>
      <c r="B592" t="s">
        <v>93</v>
      </c>
      <c r="C592" t="s">
        <v>33</v>
      </c>
      <c r="D592">
        <v>3</v>
      </c>
      <c r="E592">
        <v>7</v>
      </c>
      <c r="F592">
        <v>4</v>
      </c>
      <c r="G592" t="s">
        <v>132</v>
      </c>
      <c r="H592">
        <v>15</v>
      </c>
      <c r="J592" s="55"/>
      <c r="K592" s="55"/>
      <c r="L592" s="55"/>
      <c r="M592" s="55"/>
      <c r="N592" s="55"/>
    </row>
    <row r="593" spans="1:14" x14ac:dyDescent="0.25">
      <c r="A593" t="s">
        <v>760</v>
      </c>
      <c r="B593" t="s">
        <v>93</v>
      </c>
      <c r="C593" t="s">
        <v>34</v>
      </c>
      <c r="D593" t="s">
        <v>132</v>
      </c>
      <c r="E593">
        <v>11</v>
      </c>
      <c r="F593">
        <v>4</v>
      </c>
      <c r="G593" t="s">
        <v>132</v>
      </c>
      <c r="H593">
        <v>18</v>
      </c>
      <c r="J593" s="55"/>
      <c r="K593" s="55"/>
      <c r="L593" s="55"/>
      <c r="M593" s="55"/>
      <c r="N593" s="55"/>
    </row>
    <row r="594" spans="1:14" x14ac:dyDescent="0.25">
      <c r="A594" t="s">
        <v>761</v>
      </c>
      <c r="B594" t="s">
        <v>93</v>
      </c>
      <c r="C594" t="s">
        <v>35</v>
      </c>
      <c r="D594">
        <v>3</v>
      </c>
      <c r="E594">
        <v>5</v>
      </c>
      <c r="F594">
        <v>3</v>
      </c>
      <c r="G594">
        <v>4</v>
      </c>
      <c r="H594">
        <v>15</v>
      </c>
      <c r="J594" s="55"/>
      <c r="K594" s="55"/>
      <c r="L594" s="55"/>
      <c r="M594" s="55"/>
      <c r="N594" s="55"/>
    </row>
    <row r="595" spans="1:14" x14ac:dyDescent="0.25">
      <c r="A595" t="s">
        <v>762</v>
      </c>
      <c r="B595" t="s">
        <v>93</v>
      </c>
      <c r="C595" t="s">
        <v>36</v>
      </c>
      <c r="D595" t="s">
        <v>132</v>
      </c>
      <c r="E595" t="s">
        <v>132</v>
      </c>
      <c r="F595">
        <v>5</v>
      </c>
      <c r="G595" t="s">
        <v>132</v>
      </c>
      <c r="H595">
        <v>8</v>
      </c>
      <c r="J595" s="55"/>
      <c r="K595" s="55"/>
      <c r="L595" s="55"/>
      <c r="M595" s="55"/>
      <c r="N595" s="55"/>
    </row>
    <row r="596" spans="1:14" x14ac:dyDescent="0.25">
      <c r="A596" t="s">
        <v>763</v>
      </c>
      <c r="B596" t="s">
        <v>93</v>
      </c>
      <c r="C596" t="s">
        <v>37</v>
      </c>
      <c r="D596">
        <v>5</v>
      </c>
      <c r="E596">
        <v>4</v>
      </c>
      <c r="F596" t="s">
        <v>132</v>
      </c>
      <c r="G596" t="s">
        <v>132</v>
      </c>
      <c r="H596">
        <v>11</v>
      </c>
      <c r="J596" s="55"/>
      <c r="K596" s="55"/>
      <c r="L596" s="55"/>
      <c r="M596" s="55"/>
      <c r="N596" s="55"/>
    </row>
    <row r="597" spans="1:14" x14ac:dyDescent="0.25">
      <c r="A597" t="s">
        <v>764</v>
      </c>
      <c r="B597" t="s">
        <v>93</v>
      </c>
      <c r="C597" t="s">
        <v>38</v>
      </c>
      <c r="D597">
        <v>18</v>
      </c>
      <c r="E597">
        <v>13</v>
      </c>
      <c r="F597">
        <v>17</v>
      </c>
      <c r="G597">
        <v>15</v>
      </c>
      <c r="H597">
        <v>63</v>
      </c>
      <c r="J597" s="55"/>
      <c r="K597" s="55"/>
      <c r="L597" s="55"/>
      <c r="M597" s="55"/>
      <c r="N597" s="55"/>
    </row>
    <row r="598" spans="1:14" x14ac:dyDescent="0.25">
      <c r="A598" t="s">
        <v>765</v>
      </c>
      <c r="B598" t="s">
        <v>93</v>
      </c>
      <c r="C598" t="s">
        <v>39</v>
      </c>
      <c r="D598" t="s">
        <v>132</v>
      </c>
      <c r="E598">
        <v>3</v>
      </c>
      <c r="F598">
        <v>4</v>
      </c>
      <c r="G598" t="s">
        <v>132</v>
      </c>
      <c r="H598">
        <v>9</v>
      </c>
      <c r="J598" s="55"/>
      <c r="K598" s="55"/>
      <c r="L598" s="55"/>
      <c r="M598" s="55"/>
      <c r="N598" s="55"/>
    </row>
    <row r="599" spans="1:14" x14ac:dyDescent="0.25">
      <c r="A599" t="s">
        <v>766</v>
      </c>
      <c r="B599" t="s">
        <v>93</v>
      </c>
      <c r="C599" t="s">
        <v>40</v>
      </c>
      <c r="D599">
        <v>3</v>
      </c>
      <c r="E599" t="s">
        <v>132</v>
      </c>
      <c r="F599">
        <v>3</v>
      </c>
      <c r="G599" t="s">
        <v>132</v>
      </c>
      <c r="H599">
        <v>8</v>
      </c>
      <c r="J599" s="55"/>
      <c r="K599" s="55"/>
      <c r="L599" s="55"/>
      <c r="M599" s="55"/>
      <c r="N599" s="55"/>
    </row>
    <row r="600" spans="1:14" x14ac:dyDescent="0.25">
      <c r="A600" t="s">
        <v>767</v>
      </c>
      <c r="B600" t="s">
        <v>93</v>
      </c>
      <c r="C600" t="s">
        <v>134</v>
      </c>
      <c r="D600" t="s">
        <v>132</v>
      </c>
      <c r="E600" t="s">
        <v>132</v>
      </c>
      <c r="F600">
        <v>3</v>
      </c>
      <c r="G600" t="s">
        <v>132</v>
      </c>
      <c r="H600">
        <v>6</v>
      </c>
      <c r="J600" s="55"/>
      <c r="K600" s="55"/>
      <c r="L600" s="55"/>
      <c r="M600" s="55"/>
      <c r="N600" s="55"/>
    </row>
    <row r="601" spans="1:14" x14ac:dyDescent="0.25">
      <c r="A601" t="s">
        <v>768</v>
      </c>
      <c r="B601" t="s">
        <v>94</v>
      </c>
      <c r="C601" t="s">
        <v>17</v>
      </c>
      <c r="D601">
        <v>5</v>
      </c>
      <c r="E601">
        <v>5</v>
      </c>
      <c r="F601">
        <v>5</v>
      </c>
      <c r="G601">
        <v>7</v>
      </c>
      <c r="H601">
        <v>22</v>
      </c>
      <c r="J601" s="55"/>
      <c r="K601" s="55"/>
      <c r="L601" s="55"/>
      <c r="M601" s="55"/>
      <c r="N601" s="55"/>
    </row>
    <row r="602" spans="1:14" x14ac:dyDescent="0.25">
      <c r="A602" t="s">
        <v>769</v>
      </c>
      <c r="B602" t="s">
        <v>94</v>
      </c>
      <c r="C602" t="s">
        <v>18</v>
      </c>
      <c r="D602" t="s">
        <v>132</v>
      </c>
      <c r="E602" t="s">
        <v>132</v>
      </c>
      <c r="F602">
        <v>3</v>
      </c>
      <c r="G602">
        <v>3</v>
      </c>
      <c r="H602">
        <v>8</v>
      </c>
      <c r="J602" s="55"/>
      <c r="K602" s="55"/>
      <c r="L602" s="55"/>
      <c r="M602" s="55"/>
      <c r="N602" s="55"/>
    </row>
    <row r="603" spans="1:14" x14ac:dyDescent="0.25">
      <c r="A603" t="s">
        <v>770</v>
      </c>
      <c r="B603" t="s">
        <v>94</v>
      </c>
      <c r="C603" t="s">
        <v>19</v>
      </c>
      <c r="D603" t="s">
        <v>132</v>
      </c>
      <c r="E603" t="s">
        <v>132</v>
      </c>
      <c r="F603" t="s">
        <v>132</v>
      </c>
      <c r="G603" t="s">
        <v>132</v>
      </c>
      <c r="H603">
        <v>3</v>
      </c>
      <c r="J603" s="55"/>
      <c r="K603" s="55"/>
      <c r="L603" s="55"/>
      <c r="M603" s="55"/>
      <c r="N603" s="55"/>
    </row>
    <row r="604" spans="1:14" x14ac:dyDescent="0.25">
      <c r="A604" t="s">
        <v>771</v>
      </c>
      <c r="B604" t="s">
        <v>94</v>
      </c>
      <c r="C604" t="s">
        <v>20</v>
      </c>
      <c r="D604">
        <v>3</v>
      </c>
      <c r="E604">
        <v>3</v>
      </c>
      <c r="F604" t="s">
        <v>132</v>
      </c>
      <c r="G604">
        <v>3</v>
      </c>
      <c r="H604">
        <v>11</v>
      </c>
      <c r="J604" s="55"/>
      <c r="K604" s="55"/>
      <c r="L604" s="55"/>
      <c r="M604" s="55"/>
      <c r="N604" s="55"/>
    </row>
    <row r="605" spans="1:14" x14ac:dyDescent="0.25">
      <c r="A605" t="s">
        <v>772</v>
      </c>
      <c r="B605" t="s">
        <v>94</v>
      </c>
      <c r="C605" t="s">
        <v>21</v>
      </c>
      <c r="D605">
        <v>6</v>
      </c>
      <c r="E605">
        <v>5</v>
      </c>
      <c r="F605">
        <v>5</v>
      </c>
      <c r="G605">
        <v>4</v>
      </c>
      <c r="H605">
        <v>20</v>
      </c>
      <c r="J605" s="55"/>
      <c r="K605" s="55"/>
      <c r="L605" s="55"/>
      <c r="M605" s="55"/>
      <c r="N605" s="55"/>
    </row>
    <row r="606" spans="1:14" x14ac:dyDescent="0.25">
      <c r="A606" t="s">
        <v>773</v>
      </c>
      <c r="B606" t="s">
        <v>94</v>
      </c>
      <c r="C606" t="s">
        <v>115</v>
      </c>
      <c r="D606">
        <v>5</v>
      </c>
      <c r="E606">
        <v>6</v>
      </c>
      <c r="F606">
        <v>4</v>
      </c>
      <c r="G606">
        <v>4</v>
      </c>
      <c r="H606">
        <v>19</v>
      </c>
      <c r="J606" s="55"/>
      <c r="K606" s="55"/>
      <c r="L606" s="55"/>
      <c r="M606" s="55"/>
      <c r="N606" s="55"/>
    </row>
    <row r="607" spans="1:14" x14ac:dyDescent="0.25">
      <c r="A607" t="s">
        <v>774</v>
      </c>
      <c r="B607" t="s">
        <v>94</v>
      </c>
      <c r="C607" t="s">
        <v>22</v>
      </c>
      <c r="D607">
        <v>3</v>
      </c>
      <c r="E607">
        <v>7</v>
      </c>
      <c r="F607">
        <v>3</v>
      </c>
      <c r="G607" t="s">
        <v>132</v>
      </c>
      <c r="H607">
        <v>14</v>
      </c>
      <c r="J607" s="55"/>
      <c r="K607" s="55"/>
      <c r="L607" s="55"/>
      <c r="M607" s="55"/>
      <c r="N607" s="55"/>
    </row>
    <row r="608" spans="1:14" x14ac:dyDescent="0.25">
      <c r="A608" t="s">
        <v>775</v>
      </c>
      <c r="B608" t="s">
        <v>94</v>
      </c>
      <c r="C608" t="s">
        <v>23</v>
      </c>
      <c r="D608">
        <v>3</v>
      </c>
      <c r="E608">
        <v>3</v>
      </c>
      <c r="F608">
        <v>3</v>
      </c>
      <c r="G608">
        <v>3</v>
      </c>
      <c r="H608">
        <v>12</v>
      </c>
      <c r="J608" s="55"/>
      <c r="K608" s="55"/>
      <c r="L608" s="55"/>
      <c r="M608" s="55"/>
      <c r="N608" s="55"/>
    </row>
    <row r="609" spans="1:14" x14ac:dyDescent="0.25">
      <c r="A609" t="s">
        <v>776</v>
      </c>
      <c r="B609" t="s">
        <v>94</v>
      </c>
      <c r="C609" t="s">
        <v>24</v>
      </c>
      <c r="D609">
        <v>4</v>
      </c>
      <c r="E609">
        <v>5</v>
      </c>
      <c r="F609" t="s">
        <v>132</v>
      </c>
      <c r="G609" t="s">
        <v>132</v>
      </c>
      <c r="H609">
        <v>10</v>
      </c>
      <c r="J609" s="55"/>
      <c r="K609" s="55"/>
      <c r="L609" s="55"/>
      <c r="M609" s="55"/>
      <c r="N609" s="55"/>
    </row>
    <row r="610" spans="1:14" x14ac:dyDescent="0.25">
      <c r="A610" t="s">
        <v>777</v>
      </c>
      <c r="B610" t="s">
        <v>94</v>
      </c>
      <c r="C610" t="s">
        <v>25</v>
      </c>
      <c r="D610">
        <v>22</v>
      </c>
      <c r="E610">
        <v>21</v>
      </c>
      <c r="F610">
        <v>16</v>
      </c>
      <c r="G610">
        <v>14</v>
      </c>
      <c r="H610">
        <v>73</v>
      </c>
      <c r="J610" s="55"/>
      <c r="K610" s="55"/>
      <c r="L610" s="55"/>
      <c r="M610" s="55"/>
      <c r="N610" s="55"/>
    </row>
    <row r="611" spans="1:14" x14ac:dyDescent="0.25">
      <c r="A611" t="s">
        <v>778</v>
      </c>
      <c r="B611" t="s">
        <v>94</v>
      </c>
      <c r="C611" t="s">
        <v>26</v>
      </c>
      <c r="D611" t="s">
        <v>132</v>
      </c>
      <c r="E611" t="s">
        <v>132</v>
      </c>
      <c r="F611">
        <v>3</v>
      </c>
      <c r="G611" t="s">
        <v>132</v>
      </c>
      <c r="H611">
        <v>4</v>
      </c>
      <c r="J611" s="55"/>
      <c r="K611" s="55"/>
      <c r="L611" s="55"/>
      <c r="M611" s="55"/>
      <c r="N611" s="55"/>
    </row>
    <row r="612" spans="1:14" x14ac:dyDescent="0.25">
      <c r="A612" t="s">
        <v>779</v>
      </c>
      <c r="B612" t="s">
        <v>94</v>
      </c>
      <c r="C612" t="s">
        <v>27</v>
      </c>
      <c r="D612">
        <v>5</v>
      </c>
      <c r="E612">
        <v>6</v>
      </c>
      <c r="F612">
        <v>5</v>
      </c>
      <c r="G612">
        <v>4</v>
      </c>
      <c r="H612">
        <v>20</v>
      </c>
      <c r="J612" s="55"/>
      <c r="K612" s="55"/>
      <c r="L612" s="55"/>
      <c r="M612" s="55"/>
      <c r="N612" s="55"/>
    </row>
    <row r="613" spans="1:14" x14ac:dyDescent="0.25">
      <c r="A613" t="s">
        <v>780</v>
      </c>
      <c r="B613" t="s">
        <v>94</v>
      </c>
      <c r="C613" t="s">
        <v>28</v>
      </c>
      <c r="D613">
        <v>10</v>
      </c>
      <c r="E613">
        <v>4</v>
      </c>
      <c r="F613">
        <v>8</v>
      </c>
      <c r="G613">
        <v>4</v>
      </c>
      <c r="H613">
        <v>26</v>
      </c>
      <c r="J613" s="55"/>
      <c r="K613" s="55"/>
      <c r="L613" s="55"/>
      <c r="M613" s="55"/>
      <c r="N613" s="55"/>
    </row>
    <row r="614" spans="1:14" x14ac:dyDescent="0.25">
      <c r="A614" t="s">
        <v>781</v>
      </c>
      <c r="B614" t="s">
        <v>94</v>
      </c>
      <c r="C614" t="s">
        <v>29</v>
      </c>
      <c r="D614" t="s">
        <v>132</v>
      </c>
      <c r="E614" t="s">
        <v>132</v>
      </c>
      <c r="F614" t="s">
        <v>132</v>
      </c>
      <c r="G614" t="s">
        <v>132</v>
      </c>
      <c r="H614">
        <v>4</v>
      </c>
      <c r="J614" s="55"/>
      <c r="K614" s="55"/>
      <c r="L614" s="55"/>
      <c r="M614" s="55"/>
      <c r="N614" s="55"/>
    </row>
    <row r="615" spans="1:14" x14ac:dyDescent="0.25">
      <c r="A615" t="s">
        <v>782</v>
      </c>
      <c r="B615" t="s">
        <v>94</v>
      </c>
      <c r="C615" t="s">
        <v>30</v>
      </c>
      <c r="D615">
        <v>6</v>
      </c>
      <c r="E615">
        <v>6</v>
      </c>
      <c r="F615">
        <v>4</v>
      </c>
      <c r="G615" t="s">
        <v>132</v>
      </c>
      <c r="H615">
        <v>16</v>
      </c>
      <c r="J615" s="55"/>
      <c r="K615" s="55"/>
      <c r="L615" s="55"/>
      <c r="M615" s="55"/>
      <c r="N615" s="55"/>
    </row>
    <row r="616" spans="1:14" x14ac:dyDescent="0.25">
      <c r="A616" t="s">
        <v>783</v>
      </c>
      <c r="B616" t="s">
        <v>94</v>
      </c>
      <c r="C616" t="s">
        <v>31</v>
      </c>
      <c r="D616">
        <v>22</v>
      </c>
      <c r="E616">
        <v>21</v>
      </c>
      <c r="F616">
        <v>30</v>
      </c>
      <c r="G616">
        <v>6</v>
      </c>
      <c r="H616">
        <v>79</v>
      </c>
      <c r="J616" s="55"/>
      <c r="K616" s="55"/>
      <c r="L616" s="55"/>
      <c r="M616" s="55"/>
      <c r="N616" s="55"/>
    </row>
    <row r="617" spans="1:14" x14ac:dyDescent="0.25">
      <c r="A617" t="s">
        <v>784</v>
      </c>
      <c r="B617" t="s">
        <v>94</v>
      </c>
      <c r="C617" t="s">
        <v>32</v>
      </c>
      <c r="D617" t="s">
        <v>132</v>
      </c>
      <c r="E617">
        <v>4</v>
      </c>
      <c r="F617">
        <v>3</v>
      </c>
      <c r="G617">
        <v>4</v>
      </c>
      <c r="H617">
        <v>13</v>
      </c>
      <c r="J617" s="55"/>
      <c r="K617" s="55"/>
      <c r="L617" s="55"/>
      <c r="M617" s="55"/>
      <c r="N617" s="55"/>
    </row>
    <row r="618" spans="1:14" x14ac:dyDescent="0.25">
      <c r="A618" t="s">
        <v>785</v>
      </c>
      <c r="B618" t="s">
        <v>94</v>
      </c>
      <c r="C618" t="s">
        <v>33</v>
      </c>
      <c r="D618" t="s">
        <v>132</v>
      </c>
      <c r="E618">
        <v>3</v>
      </c>
      <c r="F618">
        <v>4</v>
      </c>
      <c r="G618">
        <v>3</v>
      </c>
      <c r="H618">
        <v>12</v>
      </c>
      <c r="J618" s="55"/>
      <c r="K618" s="55"/>
      <c r="L618" s="55"/>
      <c r="M618" s="55"/>
      <c r="N618" s="55"/>
    </row>
    <row r="619" spans="1:14" x14ac:dyDescent="0.25">
      <c r="A619" t="s">
        <v>786</v>
      </c>
      <c r="B619" t="s">
        <v>94</v>
      </c>
      <c r="C619" t="s">
        <v>34</v>
      </c>
      <c r="D619">
        <v>3</v>
      </c>
      <c r="E619">
        <v>12</v>
      </c>
      <c r="F619">
        <v>7</v>
      </c>
      <c r="G619">
        <v>6</v>
      </c>
      <c r="H619">
        <v>28</v>
      </c>
      <c r="J619" s="55"/>
      <c r="K619" s="55"/>
      <c r="L619" s="55"/>
      <c r="M619" s="55"/>
      <c r="N619" s="55"/>
    </row>
    <row r="620" spans="1:14" x14ac:dyDescent="0.25">
      <c r="A620" t="s">
        <v>787</v>
      </c>
      <c r="B620" t="s">
        <v>94</v>
      </c>
      <c r="C620" t="s">
        <v>35</v>
      </c>
      <c r="D620">
        <v>7</v>
      </c>
      <c r="E620" t="s">
        <v>132</v>
      </c>
      <c r="F620" t="s">
        <v>132</v>
      </c>
      <c r="G620">
        <v>4</v>
      </c>
      <c r="H620">
        <v>14</v>
      </c>
      <c r="J620" s="55"/>
      <c r="K620" s="55"/>
      <c r="L620" s="55"/>
      <c r="M620" s="55"/>
      <c r="N620" s="55"/>
    </row>
    <row r="621" spans="1:14" x14ac:dyDescent="0.25">
      <c r="A621" t="s">
        <v>788</v>
      </c>
      <c r="B621" t="s">
        <v>94</v>
      </c>
      <c r="C621" t="s">
        <v>36</v>
      </c>
      <c r="D621">
        <v>5</v>
      </c>
      <c r="E621" t="s">
        <v>132</v>
      </c>
      <c r="F621">
        <v>3</v>
      </c>
      <c r="G621" t="s">
        <v>132</v>
      </c>
      <c r="H621">
        <v>11</v>
      </c>
      <c r="J621" s="55"/>
      <c r="K621" s="55"/>
      <c r="L621" s="55"/>
      <c r="M621" s="55"/>
      <c r="N621" s="55"/>
    </row>
    <row r="622" spans="1:14" x14ac:dyDescent="0.25">
      <c r="A622" t="s">
        <v>789</v>
      </c>
      <c r="B622" t="s">
        <v>94</v>
      </c>
      <c r="C622" t="s">
        <v>37</v>
      </c>
      <c r="D622" t="s">
        <v>132</v>
      </c>
      <c r="E622">
        <v>3</v>
      </c>
      <c r="F622">
        <v>8</v>
      </c>
      <c r="G622" t="s">
        <v>132</v>
      </c>
      <c r="H622">
        <v>12</v>
      </c>
      <c r="J622" s="55"/>
      <c r="K622" s="55"/>
      <c r="L622" s="55"/>
      <c r="M622" s="55"/>
      <c r="N622" s="55"/>
    </row>
    <row r="623" spans="1:14" x14ac:dyDescent="0.25">
      <c r="A623" t="s">
        <v>790</v>
      </c>
      <c r="B623" t="s">
        <v>94</v>
      </c>
      <c r="C623" t="s">
        <v>38</v>
      </c>
      <c r="D623">
        <v>10</v>
      </c>
      <c r="E623">
        <v>8</v>
      </c>
      <c r="F623">
        <v>16</v>
      </c>
      <c r="G623">
        <v>8</v>
      </c>
      <c r="H623">
        <v>42</v>
      </c>
      <c r="J623" s="55"/>
      <c r="K623" s="55"/>
      <c r="L623" s="55"/>
      <c r="M623" s="55"/>
      <c r="N623" s="55"/>
    </row>
    <row r="624" spans="1:14" x14ac:dyDescent="0.25">
      <c r="A624" t="s">
        <v>791</v>
      </c>
      <c r="B624" t="s">
        <v>94</v>
      </c>
      <c r="C624" t="s">
        <v>39</v>
      </c>
      <c r="D624">
        <v>6</v>
      </c>
      <c r="E624">
        <v>5</v>
      </c>
      <c r="F624">
        <v>7</v>
      </c>
      <c r="G624">
        <v>7</v>
      </c>
      <c r="H624">
        <v>25</v>
      </c>
      <c r="J624" s="55"/>
      <c r="K624" s="55"/>
      <c r="L624" s="55"/>
      <c r="M624" s="55"/>
      <c r="N624" s="55"/>
    </row>
    <row r="625" spans="1:14" x14ac:dyDescent="0.25">
      <c r="A625" t="s">
        <v>792</v>
      </c>
      <c r="B625" t="s">
        <v>94</v>
      </c>
      <c r="C625" t="s">
        <v>40</v>
      </c>
      <c r="D625" t="s">
        <v>132</v>
      </c>
      <c r="E625" t="s">
        <v>132</v>
      </c>
      <c r="F625">
        <v>3</v>
      </c>
      <c r="G625" t="s">
        <v>132</v>
      </c>
      <c r="H625">
        <v>7</v>
      </c>
      <c r="J625" s="55"/>
      <c r="K625" s="55"/>
      <c r="L625" s="55"/>
      <c r="M625" s="55"/>
      <c r="N625" s="55"/>
    </row>
    <row r="626" spans="1:14" x14ac:dyDescent="0.25">
      <c r="A626" t="s">
        <v>793</v>
      </c>
      <c r="B626" t="s">
        <v>94</v>
      </c>
      <c r="C626" t="s">
        <v>134</v>
      </c>
      <c r="D626">
        <v>3</v>
      </c>
      <c r="E626" t="s">
        <v>132</v>
      </c>
      <c r="F626" t="s">
        <v>132</v>
      </c>
      <c r="G626" t="s">
        <v>132</v>
      </c>
      <c r="H626">
        <v>6</v>
      </c>
      <c r="J626" s="55"/>
      <c r="K626" s="55"/>
      <c r="L626" s="55"/>
      <c r="M626" s="55"/>
      <c r="N626" s="55"/>
    </row>
    <row r="627" spans="1:14" x14ac:dyDescent="0.25">
      <c r="A627" t="s">
        <v>794</v>
      </c>
      <c r="B627" t="s">
        <v>95</v>
      </c>
      <c r="C627" t="s">
        <v>17</v>
      </c>
      <c r="D627">
        <v>13</v>
      </c>
      <c r="E627">
        <v>7</v>
      </c>
      <c r="F627">
        <v>8</v>
      </c>
      <c r="G627">
        <v>8</v>
      </c>
      <c r="H627">
        <v>36</v>
      </c>
      <c r="J627" s="55"/>
      <c r="K627" s="55"/>
      <c r="L627" s="55"/>
      <c r="M627" s="55"/>
      <c r="N627" s="55"/>
    </row>
    <row r="628" spans="1:14" x14ac:dyDescent="0.25">
      <c r="A628" t="s">
        <v>795</v>
      </c>
      <c r="B628" t="s">
        <v>95</v>
      </c>
      <c r="C628" t="s">
        <v>18</v>
      </c>
      <c r="D628">
        <v>6</v>
      </c>
      <c r="E628" t="s">
        <v>132</v>
      </c>
      <c r="F628" t="s">
        <v>132</v>
      </c>
      <c r="G628" t="s">
        <v>132</v>
      </c>
      <c r="H628">
        <v>9</v>
      </c>
      <c r="J628" s="55"/>
      <c r="K628" s="55"/>
      <c r="L628" s="55"/>
      <c r="M628" s="55"/>
      <c r="N628" s="55"/>
    </row>
    <row r="629" spans="1:14" x14ac:dyDescent="0.25">
      <c r="A629" t="s">
        <v>796</v>
      </c>
      <c r="B629" t="s">
        <v>95</v>
      </c>
      <c r="C629" t="s">
        <v>19</v>
      </c>
      <c r="D629" t="s">
        <v>132</v>
      </c>
      <c r="E629" t="s">
        <v>132</v>
      </c>
      <c r="F629" t="s">
        <v>132</v>
      </c>
      <c r="G629" t="s">
        <v>132</v>
      </c>
      <c r="H629">
        <v>3</v>
      </c>
      <c r="J629" s="55"/>
      <c r="K629" s="55"/>
      <c r="L629" s="55"/>
      <c r="M629" s="55"/>
      <c r="N629" s="55"/>
    </row>
    <row r="630" spans="1:14" x14ac:dyDescent="0.25">
      <c r="A630" t="s">
        <v>797</v>
      </c>
      <c r="B630" t="s">
        <v>95</v>
      </c>
      <c r="C630" t="s">
        <v>20</v>
      </c>
      <c r="D630">
        <v>6</v>
      </c>
      <c r="E630">
        <v>4</v>
      </c>
      <c r="F630">
        <v>7</v>
      </c>
      <c r="G630">
        <v>7</v>
      </c>
      <c r="H630">
        <v>24</v>
      </c>
      <c r="J630" s="55"/>
      <c r="K630" s="55"/>
      <c r="L630" s="55"/>
      <c r="M630" s="55"/>
      <c r="N630" s="55"/>
    </row>
    <row r="631" spans="1:14" x14ac:dyDescent="0.25">
      <c r="A631" t="s">
        <v>798</v>
      </c>
      <c r="B631" t="s">
        <v>95</v>
      </c>
      <c r="C631" t="s">
        <v>21</v>
      </c>
      <c r="D631">
        <v>6</v>
      </c>
      <c r="E631">
        <v>3</v>
      </c>
      <c r="F631">
        <v>5</v>
      </c>
      <c r="G631">
        <v>4</v>
      </c>
      <c r="H631">
        <v>18</v>
      </c>
      <c r="J631" s="55"/>
      <c r="K631" s="55"/>
      <c r="L631" s="55"/>
      <c r="M631" s="55"/>
      <c r="N631" s="55"/>
    </row>
    <row r="632" spans="1:14" x14ac:dyDescent="0.25">
      <c r="A632" t="s">
        <v>799</v>
      </c>
      <c r="B632" t="s">
        <v>95</v>
      </c>
      <c r="C632" t="s">
        <v>115</v>
      </c>
      <c r="D632">
        <v>9</v>
      </c>
      <c r="E632">
        <v>12</v>
      </c>
      <c r="F632">
        <v>7</v>
      </c>
      <c r="G632" t="s">
        <v>132</v>
      </c>
      <c r="H632">
        <v>29</v>
      </c>
      <c r="J632" s="55"/>
      <c r="K632" s="55"/>
      <c r="L632" s="55"/>
      <c r="M632" s="55"/>
      <c r="N632" s="55"/>
    </row>
    <row r="633" spans="1:14" x14ac:dyDescent="0.25">
      <c r="A633" t="s">
        <v>800</v>
      </c>
      <c r="B633" t="s">
        <v>95</v>
      </c>
      <c r="C633" t="s">
        <v>22</v>
      </c>
      <c r="D633" t="s">
        <v>132</v>
      </c>
      <c r="E633">
        <v>3</v>
      </c>
      <c r="F633" t="s">
        <v>132</v>
      </c>
      <c r="G633" t="s">
        <v>132</v>
      </c>
      <c r="H633">
        <v>7</v>
      </c>
      <c r="J633" s="55"/>
      <c r="K633" s="55"/>
      <c r="L633" s="55"/>
      <c r="M633" s="55"/>
      <c r="N633" s="55"/>
    </row>
    <row r="634" spans="1:14" x14ac:dyDescent="0.25">
      <c r="A634" t="s">
        <v>801</v>
      </c>
      <c r="B634" t="s">
        <v>95</v>
      </c>
      <c r="C634" t="s">
        <v>23</v>
      </c>
      <c r="D634" t="s">
        <v>132</v>
      </c>
      <c r="E634" t="s">
        <v>132</v>
      </c>
      <c r="F634" t="s">
        <v>132</v>
      </c>
      <c r="G634" t="s">
        <v>132</v>
      </c>
      <c r="H634" t="s">
        <v>132</v>
      </c>
      <c r="J634" s="55"/>
      <c r="K634" s="55"/>
      <c r="L634" s="55"/>
      <c r="M634" s="55"/>
      <c r="N634" s="55"/>
    </row>
    <row r="635" spans="1:14" x14ac:dyDescent="0.25">
      <c r="A635" t="s">
        <v>802</v>
      </c>
      <c r="B635" t="s">
        <v>95</v>
      </c>
      <c r="C635" t="s">
        <v>24</v>
      </c>
      <c r="D635" t="s">
        <v>132</v>
      </c>
      <c r="E635" t="s">
        <v>132</v>
      </c>
      <c r="F635" t="s">
        <v>132</v>
      </c>
      <c r="G635" t="s">
        <v>132</v>
      </c>
      <c r="H635">
        <v>3</v>
      </c>
      <c r="J635" s="55"/>
      <c r="K635" s="55"/>
      <c r="L635" s="55"/>
      <c r="M635" s="55"/>
      <c r="N635" s="55"/>
    </row>
    <row r="636" spans="1:14" x14ac:dyDescent="0.25">
      <c r="A636" t="s">
        <v>803</v>
      </c>
      <c r="B636" t="s">
        <v>95</v>
      </c>
      <c r="C636" t="s">
        <v>25</v>
      </c>
      <c r="D636">
        <v>30</v>
      </c>
      <c r="E636">
        <v>34</v>
      </c>
      <c r="F636">
        <v>20</v>
      </c>
      <c r="G636">
        <v>18</v>
      </c>
      <c r="H636">
        <v>102</v>
      </c>
      <c r="J636" s="55"/>
      <c r="K636" s="55"/>
      <c r="L636" s="55"/>
      <c r="M636" s="55"/>
      <c r="N636" s="55"/>
    </row>
    <row r="637" spans="1:14" x14ac:dyDescent="0.25">
      <c r="A637" t="s">
        <v>804</v>
      </c>
      <c r="B637" t="s">
        <v>95</v>
      </c>
      <c r="C637" t="s">
        <v>26</v>
      </c>
      <c r="D637" t="s">
        <v>132</v>
      </c>
      <c r="E637" t="s">
        <v>132</v>
      </c>
      <c r="F637" t="s">
        <v>132</v>
      </c>
      <c r="G637" t="s">
        <v>132</v>
      </c>
      <c r="H637">
        <v>3</v>
      </c>
      <c r="J637" s="55"/>
      <c r="K637" s="55"/>
      <c r="L637" s="55"/>
      <c r="M637" s="55"/>
      <c r="N637" s="55"/>
    </row>
    <row r="638" spans="1:14" x14ac:dyDescent="0.25">
      <c r="A638" t="s">
        <v>805</v>
      </c>
      <c r="B638" t="s">
        <v>95</v>
      </c>
      <c r="C638" t="s">
        <v>27</v>
      </c>
      <c r="D638">
        <v>4</v>
      </c>
      <c r="E638">
        <v>5</v>
      </c>
      <c r="F638">
        <v>7</v>
      </c>
      <c r="G638">
        <v>6</v>
      </c>
      <c r="H638">
        <v>22</v>
      </c>
      <c r="J638" s="55"/>
      <c r="K638" s="55"/>
      <c r="L638" s="55"/>
      <c r="M638" s="55"/>
      <c r="N638" s="55"/>
    </row>
    <row r="639" spans="1:14" x14ac:dyDescent="0.25">
      <c r="A639" t="s">
        <v>806</v>
      </c>
      <c r="B639" t="s">
        <v>95</v>
      </c>
      <c r="C639" t="s">
        <v>28</v>
      </c>
      <c r="D639">
        <v>8</v>
      </c>
      <c r="E639">
        <v>8</v>
      </c>
      <c r="F639">
        <v>6</v>
      </c>
      <c r="G639">
        <v>8</v>
      </c>
      <c r="H639">
        <v>30</v>
      </c>
      <c r="J639" s="55"/>
      <c r="K639" s="55"/>
      <c r="L639" s="55"/>
      <c r="M639" s="55"/>
      <c r="N639" s="55"/>
    </row>
    <row r="640" spans="1:14" x14ac:dyDescent="0.25">
      <c r="A640" t="s">
        <v>807</v>
      </c>
      <c r="B640" t="s">
        <v>95</v>
      </c>
      <c r="C640" t="s">
        <v>29</v>
      </c>
      <c r="D640" t="s">
        <v>132</v>
      </c>
      <c r="E640" t="s">
        <v>132</v>
      </c>
      <c r="F640" t="s">
        <v>132</v>
      </c>
      <c r="G640" t="s">
        <v>132</v>
      </c>
      <c r="H640">
        <v>4</v>
      </c>
      <c r="J640" s="55"/>
      <c r="K640" s="55"/>
      <c r="L640" s="55"/>
      <c r="M640" s="55"/>
      <c r="N640" s="55"/>
    </row>
    <row r="641" spans="1:14" x14ac:dyDescent="0.25">
      <c r="A641" t="s">
        <v>808</v>
      </c>
      <c r="B641" t="s">
        <v>95</v>
      </c>
      <c r="C641" t="s">
        <v>30</v>
      </c>
      <c r="D641">
        <v>4</v>
      </c>
      <c r="E641">
        <v>7</v>
      </c>
      <c r="F641">
        <v>4</v>
      </c>
      <c r="G641">
        <v>9</v>
      </c>
      <c r="H641">
        <v>24</v>
      </c>
      <c r="J641" s="55"/>
      <c r="K641" s="55"/>
      <c r="L641" s="55"/>
      <c r="M641" s="55"/>
      <c r="N641" s="55"/>
    </row>
    <row r="642" spans="1:14" x14ac:dyDescent="0.25">
      <c r="A642" t="s">
        <v>809</v>
      </c>
      <c r="B642" t="s">
        <v>95</v>
      </c>
      <c r="C642" t="s">
        <v>31</v>
      </c>
      <c r="D642">
        <v>24</v>
      </c>
      <c r="E642">
        <v>21</v>
      </c>
      <c r="F642">
        <v>37</v>
      </c>
      <c r="G642">
        <v>16</v>
      </c>
      <c r="H642">
        <v>98</v>
      </c>
      <c r="J642" s="55"/>
      <c r="K642" s="55"/>
      <c r="L642" s="55"/>
      <c r="M642" s="55"/>
      <c r="N642" s="55"/>
    </row>
    <row r="643" spans="1:14" x14ac:dyDescent="0.25">
      <c r="A643" t="s">
        <v>810</v>
      </c>
      <c r="B643" t="s">
        <v>95</v>
      </c>
      <c r="C643" t="s">
        <v>32</v>
      </c>
      <c r="D643">
        <v>4</v>
      </c>
      <c r="E643">
        <v>5</v>
      </c>
      <c r="F643" t="s">
        <v>132</v>
      </c>
      <c r="G643">
        <v>3</v>
      </c>
      <c r="H643">
        <v>13</v>
      </c>
      <c r="J643" s="55"/>
      <c r="K643" s="55"/>
      <c r="L643" s="55"/>
      <c r="M643" s="55"/>
      <c r="N643" s="55"/>
    </row>
    <row r="644" spans="1:14" x14ac:dyDescent="0.25">
      <c r="A644" t="s">
        <v>811</v>
      </c>
      <c r="B644" t="s">
        <v>95</v>
      </c>
      <c r="C644" t="s">
        <v>33</v>
      </c>
      <c r="D644" t="s">
        <v>132</v>
      </c>
      <c r="E644">
        <v>8</v>
      </c>
      <c r="F644" t="s">
        <v>132</v>
      </c>
      <c r="G644">
        <v>5</v>
      </c>
      <c r="H644">
        <v>16</v>
      </c>
      <c r="J644" s="55"/>
      <c r="K644" s="55"/>
      <c r="L644" s="55"/>
      <c r="M644" s="55"/>
      <c r="N644" s="55"/>
    </row>
    <row r="645" spans="1:14" x14ac:dyDescent="0.25">
      <c r="A645" t="s">
        <v>812</v>
      </c>
      <c r="B645" t="s">
        <v>95</v>
      </c>
      <c r="C645" t="s">
        <v>34</v>
      </c>
      <c r="D645">
        <v>4</v>
      </c>
      <c r="E645">
        <v>12</v>
      </c>
      <c r="F645">
        <v>12</v>
      </c>
      <c r="G645">
        <v>9</v>
      </c>
      <c r="H645">
        <v>37</v>
      </c>
      <c r="J645" s="55"/>
      <c r="K645" s="55"/>
      <c r="L645" s="55"/>
      <c r="M645" s="55"/>
      <c r="N645" s="55"/>
    </row>
    <row r="646" spans="1:14" x14ac:dyDescent="0.25">
      <c r="A646" t="s">
        <v>813</v>
      </c>
      <c r="B646" t="s">
        <v>95</v>
      </c>
      <c r="C646" t="s">
        <v>35</v>
      </c>
      <c r="D646" t="s">
        <v>132</v>
      </c>
      <c r="E646">
        <v>6</v>
      </c>
      <c r="F646" t="s">
        <v>132</v>
      </c>
      <c r="G646">
        <v>3</v>
      </c>
      <c r="H646">
        <v>11</v>
      </c>
      <c r="J646" s="55"/>
      <c r="K646" s="55"/>
      <c r="L646" s="55"/>
      <c r="M646" s="55"/>
      <c r="N646" s="55"/>
    </row>
    <row r="647" spans="1:14" x14ac:dyDescent="0.25">
      <c r="A647" t="s">
        <v>814</v>
      </c>
      <c r="B647" t="s">
        <v>95</v>
      </c>
      <c r="C647" t="s">
        <v>36</v>
      </c>
      <c r="D647" t="s">
        <v>132</v>
      </c>
      <c r="E647" t="s">
        <v>132</v>
      </c>
      <c r="F647">
        <v>3</v>
      </c>
      <c r="G647" t="s">
        <v>132</v>
      </c>
      <c r="H647">
        <v>6</v>
      </c>
      <c r="J647" s="55"/>
      <c r="K647" s="55"/>
      <c r="L647" s="55"/>
      <c r="M647" s="55"/>
      <c r="N647" s="55"/>
    </row>
    <row r="648" spans="1:14" x14ac:dyDescent="0.25">
      <c r="A648" t="s">
        <v>815</v>
      </c>
      <c r="B648" t="s">
        <v>95</v>
      </c>
      <c r="C648" t="s">
        <v>37</v>
      </c>
      <c r="D648">
        <v>9</v>
      </c>
      <c r="E648">
        <v>6</v>
      </c>
      <c r="F648" t="s">
        <v>132</v>
      </c>
      <c r="G648">
        <v>3</v>
      </c>
      <c r="H648">
        <v>20</v>
      </c>
      <c r="J648" s="55"/>
      <c r="K648" s="55"/>
      <c r="L648" s="55"/>
      <c r="M648" s="55"/>
      <c r="N648" s="55"/>
    </row>
    <row r="649" spans="1:14" x14ac:dyDescent="0.25">
      <c r="A649" t="s">
        <v>816</v>
      </c>
      <c r="B649" t="s">
        <v>95</v>
      </c>
      <c r="C649" t="s">
        <v>38</v>
      </c>
      <c r="D649">
        <v>28</v>
      </c>
      <c r="E649">
        <v>33</v>
      </c>
      <c r="F649">
        <v>15</v>
      </c>
      <c r="G649">
        <v>22</v>
      </c>
      <c r="H649">
        <v>98</v>
      </c>
      <c r="J649" s="55"/>
      <c r="K649" s="55"/>
      <c r="L649" s="55"/>
      <c r="M649" s="55"/>
      <c r="N649" s="55"/>
    </row>
    <row r="650" spans="1:14" x14ac:dyDescent="0.25">
      <c r="A650" t="s">
        <v>817</v>
      </c>
      <c r="B650" t="s">
        <v>95</v>
      </c>
      <c r="C650" t="s">
        <v>39</v>
      </c>
      <c r="D650">
        <v>6</v>
      </c>
      <c r="E650">
        <v>8</v>
      </c>
      <c r="F650" t="s">
        <v>132</v>
      </c>
      <c r="G650">
        <v>5</v>
      </c>
      <c r="H650">
        <v>21</v>
      </c>
      <c r="J650" s="55"/>
      <c r="K650" s="55"/>
      <c r="L650" s="55"/>
      <c r="M650" s="55"/>
      <c r="N650" s="55"/>
    </row>
    <row r="651" spans="1:14" x14ac:dyDescent="0.25">
      <c r="A651" t="s">
        <v>818</v>
      </c>
      <c r="B651" t="s">
        <v>95</v>
      </c>
      <c r="C651" t="s">
        <v>40</v>
      </c>
      <c r="D651" t="s">
        <v>132</v>
      </c>
      <c r="E651">
        <v>7</v>
      </c>
      <c r="F651">
        <v>3</v>
      </c>
      <c r="G651" t="s">
        <v>132</v>
      </c>
      <c r="H651">
        <v>13</v>
      </c>
      <c r="J651" s="55"/>
      <c r="K651" s="55"/>
      <c r="L651" s="55"/>
      <c r="M651" s="55"/>
      <c r="N651" s="55"/>
    </row>
    <row r="652" spans="1:14" x14ac:dyDescent="0.25">
      <c r="A652" t="s">
        <v>819</v>
      </c>
      <c r="B652" t="s">
        <v>95</v>
      </c>
      <c r="C652" t="s">
        <v>134</v>
      </c>
      <c r="D652">
        <v>3</v>
      </c>
      <c r="E652">
        <v>3</v>
      </c>
      <c r="F652" t="s">
        <v>132</v>
      </c>
      <c r="G652" t="s">
        <v>132</v>
      </c>
      <c r="H652">
        <v>8</v>
      </c>
      <c r="J652" s="55"/>
      <c r="K652" s="55"/>
      <c r="L652" s="55"/>
      <c r="M652" s="55"/>
      <c r="N652" s="55"/>
    </row>
    <row r="653" spans="1:14" x14ac:dyDescent="0.25">
      <c r="A653" t="s">
        <v>820</v>
      </c>
      <c r="B653" t="s">
        <v>92</v>
      </c>
      <c r="C653" t="s">
        <v>17</v>
      </c>
      <c r="D653">
        <v>10</v>
      </c>
      <c r="E653">
        <v>13</v>
      </c>
      <c r="F653">
        <v>7</v>
      </c>
      <c r="G653">
        <v>9</v>
      </c>
      <c r="H653">
        <v>39</v>
      </c>
      <c r="J653" s="55"/>
      <c r="K653" s="55"/>
      <c r="L653" s="55"/>
      <c r="M653" s="55"/>
      <c r="N653" s="55"/>
    </row>
    <row r="654" spans="1:14" x14ac:dyDescent="0.25">
      <c r="A654" t="s">
        <v>821</v>
      </c>
      <c r="B654" t="s">
        <v>92</v>
      </c>
      <c r="C654" t="s">
        <v>18</v>
      </c>
      <c r="D654">
        <v>4</v>
      </c>
      <c r="E654" t="s">
        <v>132</v>
      </c>
      <c r="F654">
        <v>5</v>
      </c>
      <c r="G654">
        <v>4</v>
      </c>
      <c r="H654">
        <v>14</v>
      </c>
      <c r="J654" s="55"/>
      <c r="K654" s="55"/>
      <c r="L654" s="55"/>
      <c r="M654" s="55"/>
      <c r="N654" s="55"/>
    </row>
    <row r="655" spans="1:14" x14ac:dyDescent="0.25">
      <c r="A655" t="s">
        <v>822</v>
      </c>
      <c r="B655" t="s">
        <v>92</v>
      </c>
      <c r="C655" t="s">
        <v>19</v>
      </c>
      <c r="D655" t="s">
        <v>132</v>
      </c>
      <c r="E655" t="s">
        <v>132</v>
      </c>
      <c r="F655" t="s">
        <v>132</v>
      </c>
      <c r="G655" t="s">
        <v>132</v>
      </c>
      <c r="H655">
        <v>4</v>
      </c>
      <c r="J655" s="55"/>
      <c r="K655" s="55"/>
      <c r="L655" s="55"/>
      <c r="M655" s="55"/>
      <c r="N655" s="55"/>
    </row>
    <row r="656" spans="1:14" x14ac:dyDescent="0.25">
      <c r="A656" t="s">
        <v>823</v>
      </c>
      <c r="B656" t="s">
        <v>92</v>
      </c>
      <c r="C656" t="s">
        <v>20</v>
      </c>
      <c r="D656">
        <v>5</v>
      </c>
      <c r="E656">
        <v>10</v>
      </c>
      <c r="F656" t="s">
        <v>132</v>
      </c>
      <c r="G656">
        <v>4</v>
      </c>
      <c r="H656">
        <v>21</v>
      </c>
      <c r="J656" s="55"/>
      <c r="K656" s="55"/>
      <c r="L656" s="55"/>
      <c r="M656" s="55"/>
      <c r="N656" s="55"/>
    </row>
    <row r="657" spans="1:14" x14ac:dyDescent="0.25">
      <c r="A657" t="s">
        <v>824</v>
      </c>
      <c r="B657" t="s">
        <v>92</v>
      </c>
      <c r="C657" t="s">
        <v>21</v>
      </c>
      <c r="D657">
        <v>3</v>
      </c>
      <c r="E657">
        <v>5</v>
      </c>
      <c r="F657">
        <v>6</v>
      </c>
      <c r="G657" t="s">
        <v>132</v>
      </c>
      <c r="H657">
        <v>15</v>
      </c>
      <c r="J657" s="55"/>
      <c r="K657" s="55"/>
      <c r="L657" s="55"/>
      <c r="M657" s="55"/>
      <c r="N657" s="55"/>
    </row>
    <row r="658" spans="1:14" x14ac:dyDescent="0.25">
      <c r="A658" t="s">
        <v>825</v>
      </c>
      <c r="B658" t="s">
        <v>92</v>
      </c>
      <c r="C658" t="s">
        <v>115</v>
      </c>
      <c r="D658">
        <v>13</v>
      </c>
      <c r="E658">
        <v>13</v>
      </c>
      <c r="F658">
        <v>6</v>
      </c>
      <c r="G658" t="s">
        <v>132</v>
      </c>
      <c r="H658">
        <v>34</v>
      </c>
      <c r="J658" s="55"/>
      <c r="K658" s="55"/>
      <c r="L658" s="55"/>
      <c r="M658" s="55"/>
      <c r="N658" s="55"/>
    </row>
    <row r="659" spans="1:14" x14ac:dyDescent="0.25">
      <c r="A659" t="s">
        <v>826</v>
      </c>
      <c r="B659" t="s">
        <v>92</v>
      </c>
      <c r="C659" t="s">
        <v>22</v>
      </c>
      <c r="D659" t="s">
        <v>132</v>
      </c>
      <c r="E659">
        <v>10</v>
      </c>
      <c r="F659" t="s">
        <v>132</v>
      </c>
      <c r="G659" t="s">
        <v>132</v>
      </c>
      <c r="H659">
        <v>15</v>
      </c>
      <c r="J659" s="55"/>
      <c r="K659" s="55"/>
      <c r="L659" s="55"/>
      <c r="M659" s="55"/>
      <c r="N659" s="55"/>
    </row>
    <row r="660" spans="1:14" x14ac:dyDescent="0.25">
      <c r="A660" t="s">
        <v>827</v>
      </c>
      <c r="B660" t="s">
        <v>92</v>
      </c>
      <c r="C660" t="s">
        <v>23</v>
      </c>
      <c r="D660" t="s">
        <v>132</v>
      </c>
      <c r="E660" t="s">
        <v>132</v>
      </c>
      <c r="F660">
        <v>3</v>
      </c>
      <c r="G660">
        <v>3</v>
      </c>
      <c r="H660">
        <v>8</v>
      </c>
      <c r="J660" s="55"/>
      <c r="K660" s="55"/>
      <c r="L660" s="55"/>
      <c r="M660" s="55"/>
      <c r="N660" s="55"/>
    </row>
    <row r="661" spans="1:14" x14ac:dyDescent="0.25">
      <c r="A661" t="s">
        <v>828</v>
      </c>
      <c r="B661" t="s">
        <v>92</v>
      </c>
      <c r="C661" t="s">
        <v>24</v>
      </c>
      <c r="D661" t="s">
        <v>132</v>
      </c>
      <c r="E661">
        <v>3</v>
      </c>
      <c r="F661">
        <v>4</v>
      </c>
      <c r="G661" t="s">
        <v>132</v>
      </c>
      <c r="H661">
        <v>11</v>
      </c>
      <c r="J661" s="55"/>
      <c r="K661" s="55"/>
      <c r="L661" s="55"/>
      <c r="M661" s="55"/>
      <c r="N661" s="55"/>
    </row>
    <row r="662" spans="1:14" x14ac:dyDescent="0.25">
      <c r="A662" t="s">
        <v>829</v>
      </c>
      <c r="B662" t="s">
        <v>92</v>
      </c>
      <c r="C662" t="s">
        <v>25</v>
      </c>
      <c r="D662">
        <v>21</v>
      </c>
      <c r="E662">
        <v>32</v>
      </c>
      <c r="F662">
        <v>23</v>
      </c>
      <c r="G662">
        <v>12</v>
      </c>
      <c r="H662">
        <v>88</v>
      </c>
      <c r="J662" s="55"/>
      <c r="K662" s="55"/>
      <c r="L662" s="55"/>
      <c r="M662" s="55"/>
      <c r="N662" s="55"/>
    </row>
    <row r="663" spans="1:14" x14ac:dyDescent="0.25">
      <c r="A663" t="s">
        <v>830</v>
      </c>
      <c r="B663" t="s">
        <v>92</v>
      </c>
      <c r="C663" t="s">
        <v>26</v>
      </c>
      <c r="D663" t="s">
        <v>132</v>
      </c>
      <c r="E663" t="s">
        <v>132</v>
      </c>
      <c r="F663" t="s">
        <v>132</v>
      </c>
      <c r="G663" t="s">
        <v>132</v>
      </c>
      <c r="H663">
        <v>3</v>
      </c>
      <c r="J663" s="55"/>
      <c r="K663" s="55"/>
      <c r="L663" s="55"/>
      <c r="M663" s="55"/>
      <c r="N663" s="55"/>
    </row>
    <row r="664" spans="1:14" x14ac:dyDescent="0.25">
      <c r="A664" t="s">
        <v>831</v>
      </c>
      <c r="B664" t="s">
        <v>92</v>
      </c>
      <c r="C664" t="s">
        <v>27</v>
      </c>
      <c r="D664">
        <v>9</v>
      </c>
      <c r="E664">
        <v>11</v>
      </c>
      <c r="F664">
        <v>12</v>
      </c>
      <c r="G664">
        <v>12</v>
      </c>
      <c r="H664">
        <v>44</v>
      </c>
      <c r="J664" s="55"/>
      <c r="K664" s="55"/>
      <c r="L664" s="55"/>
      <c r="M664" s="55"/>
      <c r="N664" s="55"/>
    </row>
    <row r="665" spans="1:14" x14ac:dyDescent="0.25">
      <c r="A665" t="s">
        <v>832</v>
      </c>
      <c r="B665" t="s">
        <v>92</v>
      </c>
      <c r="C665" t="s">
        <v>28</v>
      </c>
      <c r="D665">
        <v>8</v>
      </c>
      <c r="E665">
        <v>13</v>
      </c>
      <c r="F665">
        <v>7</v>
      </c>
      <c r="G665">
        <v>6</v>
      </c>
      <c r="H665">
        <v>34</v>
      </c>
      <c r="J665" s="55"/>
      <c r="K665" s="55"/>
      <c r="L665" s="55"/>
      <c r="M665" s="55"/>
      <c r="N665" s="55"/>
    </row>
    <row r="666" spans="1:14" x14ac:dyDescent="0.25">
      <c r="A666" t="s">
        <v>833</v>
      </c>
      <c r="B666" t="s">
        <v>92</v>
      </c>
      <c r="C666" t="s">
        <v>29</v>
      </c>
      <c r="D666" t="s">
        <v>132</v>
      </c>
      <c r="E666" t="s">
        <v>132</v>
      </c>
      <c r="F666" t="s">
        <v>132</v>
      </c>
      <c r="G666" t="s">
        <v>132</v>
      </c>
      <c r="H666">
        <v>3</v>
      </c>
      <c r="J666" s="55"/>
      <c r="K666" s="55"/>
      <c r="L666" s="55"/>
      <c r="M666" s="55"/>
      <c r="N666" s="55"/>
    </row>
    <row r="667" spans="1:14" x14ac:dyDescent="0.25">
      <c r="A667" t="s">
        <v>834</v>
      </c>
      <c r="B667" t="s">
        <v>92</v>
      </c>
      <c r="C667" t="s">
        <v>30</v>
      </c>
      <c r="D667" t="s">
        <v>132</v>
      </c>
      <c r="E667">
        <v>10</v>
      </c>
      <c r="F667">
        <v>4</v>
      </c>
      <c r="G667" t="s">
        <v>132</v>
      </c>
      <c r="H667">
        <v>18</v>
      </c>
      <c r="J667" s="55"/>
      <c r="K667" s="55"/>
      <c r="L667" s="55"/>
      <c r="M667" s="55"/>
      <c r="N667" s="55"/>
    </row>
    <row r="668" spans="1:14" x14ac:dyDescent="0.25">
      <c r="A668" t="s">
        <v>835</v>
      </c>
      <c r="B668" t="s">
        <v>92</v>
      </c>
      <c r="C668" t="s">
        <v>31</v>
      </c>
      <c r="D668">
        <v>11</v>
      </c>
      <c r="E668">
        <v>24</v>
      </c>
      <c r="F668">
        <v>18</v>
      </c>
      <c r="G668">
        <v>15</v>
      </c>
      <c r="H668">
        <v>68</v>
      </c>
      <c r="J668" s="55"/>
      <c r="K668" s="55"/>
      <c r="L668" s="55"/>
      <c r="M668" s="55"/>
      <c r="N668" s="55"/>
    </row>
    <row r="669" spans="1:14" x14ac:dyDescent="0.25">
      <c r="A669" t="s">
        <v>836</v>
      </c>
      <c r="B669" t="s">
        <v>92</v>
      </c>
      <c r="C669" t="s">
        <v>32</v>
      </c>
      <c r="D669">
        <v>3</v>
      </c>
      <c r="E669">
        <v>8</v>
      </c>
      <c r="F669" t="s">
        <v>132</v>
      </c>
      <c r="G669" t="s">
        <v>132</v>
      </c>
      <c r="H669">
        <v>13</v>
      </c>
      <c r="J669" s="55"/>
      <c r="K669" s="55"/>
      <c r="L669" s="55"/>
      <c r="M669" s="55"/>
      <c r="N669" s="55"/>
    </row>
    <row r="670" spans="1:14" x14ac:dyDescent="0.25">
      <c r="A670" t="s">
        <v>837</v>
      </c>
      <c r="B670" t="s">
        <v>92</v>
      </c>
      <c r="C670" t="s">
        <v>33</v>
      </c>
      <c r="D670" t="s">
        <v>132</v>
      </c>
      <c r="E670">
        <v>8</v>
      </c>
      <c r="F670">
        <v>6</v>
      </c>
      <c r="G670" t="s">
        <v>132</v>
      </c>
      <c r="H670">
        <v>18</v>
      </c>
      <c r="J670" s="55"/>
      <c r="K670" s="55"/>
      <c r="L670" s="55"/>
      <c r="M670" s="55"/>
      <c r="N670" s="55"/>
    </row>
    <row r="671" spans="1:14" x14ac:dyDescent="0.25">
      <c r="A671" t="s">
        <v>838</v>
      </c>
      <c r="B671" t="s">
        <v>92</v>
      </c>
      <c r="C671" t="s">
        <v>34</v>
      </c>
      <c r="D671">
        <v>4</v>
      </c>
      <c r="E671">
        <v>8</v>
      </c>
      <c r="F671">
        <v>4</v>
      </c>
      <c r="G671" t="s">
        <v>132</v>
      </c>
      <c r="H671">
        <v>18</v>
      </c>
      <c r="J671" s="55"/>
      <c r="K671" s="55"/>
      <c r="L671" s="55"/>
      <c r="M671" s="55"/>
      <c r="N671" s="55"/>
    </row>
    <row r="672" spans="1:14" x14ac:dyDescent="0.25">
      <c r="A672" t="s">
        <v>839</v>
      </c>
      <c r="B672" t="s">
        <v>92</v>
      </c>
      <c r="C672" t="s">
        <v>35</v>
      </c>
      <c r="D672">
        <v>3</v>
      </c>
      <c r="E672" t="s">
        <v>132</v>
      </c>
      <c r="F672" t="s">
        <v>132</v>
      </c>
      <c r="G672" t="s">
        <v>132</v>
      </c>
      <c r="H672">
        <v>6</v>
      </c>
      <c r="J672" s="55"/>
      <c r="K672" s="55"/>
      <c r="L672" s="55"/>
      <c r="M672" s="55"/>
      <c r="N672" s="55"/>
    </row>
    <row r="673" spans="1:14" x14ac:dyDescent="0.25">
      <c r="A673" t="s">
        <v>840</v>
      </c>
      <c r="B673" t="s">
        <v>92</v>
      </c>
      <c r="C673" t="s">
        <v>36</v>
      </c>
      <c r="D673">
        <v>3</v>
      </c>
      <c r="E673">
        <v>3</v>
      </c>
      <c r="F673">
        <v>3</v>
      </c>
      <c r="G673">
        <v>5</v>
      </c>
      <c r="H673">
        <v>14</v>
      </c>
      <c r="J673" s="55"/>
      <c r="K673" s="55"/>
      <c r="L673" s="55"/>
      <c r="M673" s="55"/>
      <c r="N673" s="55"/>
    </row>
    <row r="674" spans="1:14" x14ac:dyDescent="0.25">
      <c r="A674" t="s">
        <v>841</v>
      </c>
      <c r="B674" t="s">
        <v>92</v>
      </c>
      <c r="C674" t="s">
        <v>37</v>
      </c>
      <c r="D674">
        <v>3</v>
      </c>
      <c r="E674">
        <v>3</v>
      </c>
      <c r="F674" t="s">
        <v>132</v>
      </c>
      <c r="G674" t="s">
        <v>132</v>
      </c>
      <c r="H674">
        <v>8</v>
      </c>
      <c r="J674" s="55"/>
      <c r="K674" s="55"/>
      <c r="L674" s="55"/>
      <c r="M674" s="55"/>
      <c r="N674" s="55"/>
    </row>
    <row r="675" spans="1:14" x14ac:dyDescent="0.25">
      <c r="A675" t="s">
        <v>842</v>
      </c>
      <c r="B675" t="s">
        <v>92</v>
      </c>
      <c r="C675" t="s">
        <v>38</v>
      </c>
      <c r="D675">
        <v>10</v>
      </c>
      <c r="E675">
        <v>14</v>
      </c>
      <c r="F675">
        <v>14</v>
      </c>
      <c r="G675">
        <v>16</v>
      </c>
      <c r="H675">
        <v>54</v>
      </c>
      <c r="J675" s="55"/>
      <c r="K675" s="55"/>
      <c r="L675" s="55"/>
      <c r="M675" s="55"/>
      <c r="N675" s="55"/>
    </row>
    <row r="676" spans="1:14" x14ac:dyDescent="0.25">
      <c r="A676" t="s">
        <v>843</v>
      </c>
      <c r="B676" t="s">
        <v>92</v>
      </c>
      <c r="C676" t="s">
        <v>39</v>
      </c>
      <c r="D676">
        <v>3</v>
      </c>
      <c r="E676">
        <v>5</v>
      </c>
      <c r="F676">
        <v>5</v>
      </c>
      <c r="G676">
        <v>8</v>
      </c>
      <c r="H676">
        <v>21</v>
      </c>
      <c r="J676" s="55"/>
      <c r="K676" s="55"/>
      <c r="L676" s="55"/>
      <c r="M676" s="55"/>
      <c r="N676" s="55"/>
    </row>
    <row r="677" spans="1:14" x14ac:dyDescent="0.25">
      <c r="A677" t="s">
        <v>844</v>
      </c>
      <c r="B677" t="s">
        <v>92</v>
      </c>
      <c r="C677" t="s">
        <v>40</v>
      </c>
      <c r="D677">
        <v>3</v>
      </c>
      <c r="E677">
        <v>5</v>
      </c>
      <c r="F677">
        <v>3</v>
      </c>
      <c r="G677" t="s">
        <v>132</v>
      </c>
      <c r="H677">
        <v>13</v>
      </c>
      <c r="J677" s="55"/>
      <c r="K677" s="55"/>
      <c r="L677" s="55"/>
      <c r="M677" s="55"/>
      <c r="N677" s="55"/>
    </row>
    <row r="678" spans="1:14" x14ac:dyDescent="0.25">
      <c r="A678" t="s">
        <v>845</v>
      </c>
      <c r="B678" t="s">
        <v>92</v>
      </c>
      <c r="C678" t="s">
        <v>134</v>
      </c>
      <c r="D678" t="s">
        <v>132</v>
      </c>
      <c r="E678" t="s">
        <v>132</v>
      </c>
      <c r="F678" t="s">
        <v>132</v>
      </c>
      <c r="G678" t="s">
        <v>132</v>
      </c>
      <c r="H678">
        <v>7</v>
      </c>
      <c r="J678" s="55"/>
      <c r="K678" s="55"/>
      <c r="L678" s="55"/>
      <c r="M678" s="55"/>
      <c r="N678" s="55"/>
    </row>
    <row r="679" spans="1:14" x14ac:dyDescent="0.25">
      <c r="A679" t="s">
        <v>846</v>
      </c>
      <c r="B679" t="s">
        <v>91</v>
      </c>
      <c r="C679" t="s">
        <v>17</v>
      </c>
      <c r="D679">
        <v>9</v>
      </c>
      <c r="E679">
        <v>3</v>
      </c>
      <c r="F679">
        <v>5</v>
      </c>
      <c r="G679">
        <v>4</v>
      </c>
      <c r="H679">
        <v>21</v>
      </c>
      <c r="J679" s="55"/>
      <c r="K679" s="55"/>
      <c r="L679" s="55"/>
      <c r="M679" s="55"/>
      <c r="N679" s="55"/>
    </row>
    <row r="680" spans="1:14" x14ac:dyDescent="0.25">
      <c r="A680" t="s">
        <v>847</v>
      </c>
      <c r="B680" t="s">
        <v>91</v>
      </c>
      <c r="C680" t="s">
        <v>18</v>
      </c>
      <c r="D680" t="s">
        <v>132</v>
      </c>
      <c r="E680" t="s">
        <v>132</v>
      </c>
      <c r="F680" t="s">
        <v>132</v>
      </c>
      <c r="G680" t="s">
        <v>132</v>
      </c>
      <c r="H680" t="s">
        <v>132</v>
      </c>
      <c r="J680" s="55"/>
      <c r="K680" s="55"/>
      <c r="L680" s="55"/>
      <c r="M680" s="55"/>
      <c r="N680" s="55"/>
    </row>
    <row r="681" spans="1:14" x14ac:dyDescent="0.25">
      <c r="A681" t="s">
        <v>848</v>
      </c>
      <c r="B681" t="s">
        <v>91</v>
      </c>
      <c r="C681" t="s">
        <v>19</v>
      </c>
      <c r="D681" t="s">
        <v>132</v>
      </c>
      <c r="E681" t="s">
        <v>132</v>
      </c>
      <c r="F681" t="s">
        <v>132</v>
      </c>
      <c r="G681" t="s">
        <v>132</v>
      </c>
      <c r="H681">
        <v>4</v>
      </c>
      <c r="J681" s="55"/>
      <c r="K681" s="55"/>
      <c r="L681" s="55"/>
      <c r="M681" s="55"/>
      <c r="N681" s="55"/>
    </row>
    <row r="682" spans="1:14" x14ac:dyDescent="0.25">
      <c r="A682" t="s">
        <v>849</v>
      </c>
      <c r="B682" t="s">
        <v>91</v>
      </c>
      <c r="C682" t="s">
        <v>20</v>
      </c>
      <c r="D682">
        <v>7</v>
      </c>
      <c r="E682" t="s">
        <v>132</v>
      </c>
      <c r="F682">
        <v>5</v>
      </c>
      <c r="G682" t="s">
        <v>132</v>
      </c>
      <c r="H682">
        <v>15</v>
      </c>
      <c r="J682" s="55"/>
      <c r="K682" s="55"/>
      <c r="L682" s="55"/>
      <c r="M682" s="55"/>
      <c r="N682" s="55"/>
    </row>
    <row r="683" spans="1:14" x14ac:dyDescent="0.25">
      <c r="A683" t="s">
        <v>850</v>
      </c>
      <c r="B683" t="s">
        <v>91</v>
      </c>
      <c r="C683" t="s">
        <v>21</v>
      </c>
      <c r="D683">
        <v>4</v>
      </c>
      <c r="E683">
        <v>4</v>
      </c>
      <c r="F683">
        <v>3</v>
      </c>
      <c r="G683" t="s">
        <v>132</v>
      </c>
      <c r="H683">
        <v>12</v>
      </c>
      <c r="J683" s="55"/>
      <c r="K683" s="55"/>
      <c r="L683" s="55"/>
      <c r="M683" s="55"/>
      <c r="N683" s="55"/>
    </row>
    <row r="684" spans="1:14" x14ac:dyDescent="0.25">
      <c r="A684" t="s">
        <v>851</v>
      </c>
      <c r="B684" t="s">
        <v>91</v>
      </c>
      <c r="C684" t="s">
        <v>115</v>
      </c>
      <c r="D684">
        <v>8</v>
      </c>
      <c r="E684" t="s">
        <v>132</v>
      </c>
      <c r="F684">
        <v>8</v>
      </c>
      <c r="G684" t="s">
        <v>132</v>
      </c>
      <c r="H684">
        <v>19</v>
      </c>
      <c r="J684" s="55"/>
      <c r="K684" s="55"/>
      <c r="L684" s="55"/>
      <c r="M684" s="55"/>
      <c r="N684" s="55"/>
    </row>
    <row r="685" spans="1:14" x14ac:dyDescent="0.25">
      <c r="A685" t="s">
        <v>852</v>
      </c>
      <c r="B685" t="s">
        <v>91</v>
      </c>
      <c r="C685" t="s">
        <v>22</v>
      </c>
      <c r="D685">
        <v>6</v>
      </c>
      <c r="E685" t="s">
        <v>132</v>
      </c>
      <c r="F685" t="s">
        <v>132</v>
      </c>
      <c r="G685" t="s">
        <v>132</v>
      </c>
      <c r="H685">
        <v>10</v>
      </c>
      <c r="J685" s="55"/>
      <c r="K685" s="55"/>
      <c r="L685" s="55"/>
      <c r="M685" s="55"/>
      <c r="N685" s="55"/>
    </row>
    <row r="686" spans="1:14" x14ac:dyDescent="0.25">
      <c r="A686" t="s">
        <v>853</v>
      </c>
      <c r="B686" t="s">
        <v>91</v>
      </c>
      <c r="C686" t="s">
        <v>23</v>
      </c>
      <c r="D686" t="s">
        <v>132</v>
      </c>
      <c r="E686" t="s">
        <v>132</v>
      </c>
      <c r="F686" t="s">
        <v>132</v>
      </c>
      <c r="G686" t="s">
        <v>132</v>
      </c>
      <c r="H686">
        <v>4</v>
      </c>
      <c r="J686" s="55"/>
      <c r="K686" s="55"/>
      <c r="L686" s="55"/>
      <c r="M686" s="55"/>
      <c r="N686" s="55"/>
    </row>
    <row r="687" spans="1:14" x14ac:dyDescent="0.25">
      <c r="A687" t="s">
        <v>854</v>
      </c>
      <c r="B687" t="s">
        <v>91</v>
      </c>
      <c r="C687" t="s">
        <v>24</v>
      </c>
      <c r="D687" t="s">
        <v>132</v>
      </c>
      <c r="E687" t="s">
        <v>132</v>
      </c>
      <c r="F687" t="s">
        <v>132</v>
      </c>
      <c r="G687" t="s">
        <v>132</v>
      </c>
      <c r="H687">
        <v>7</v>
      </c>
      <c r="J687" s="55"/>
      <c r="K687" s="55"/>
      <c r="L687" s="55"/>
      <c r="M687" s="55"/>
      <c r="N687" s="55"/>
    </row>
    <row r="688" spans="1:14" x14ac:dyDescent="0.25">
      <c r="A688" t="s">
        <v>855</v>
      </c>
      <c r="B688" t="s">
        <v>91</v>
      </c>
      <c r="C688" t="s">
        <v>25</v>
      </c>
      <c r="D688">
        <v>14</v>
      </c>
      <c r="E688">
        <v>15</v>
      </c>
      <c r="F688">
        <v>10</v>
      </c>
      <c r="G688">
        <v>12</v>
      </c>
      <c r="H688">
        <v>51</v>
      </c>
      <c r="J688" s="55"/>
      <c r="K688" s="55"/>
      <c r="L688" s="55"/>
      <c r="M688" s="55"/>
      <c r="N688" s="55"/>
    </row>
    <row r="689" spans="1:14" x14ac:dyDescent="0.25">
      <c r="A689" t="s">
        <v>856</v>
      </c>
      <c r="B689" t="s">
        <v>91</v>
      </c>
      <c r="C689" t="s">
        <v>27</v>
      </c>
      <c r="D689">
        <v>8</v>
      </c>
      <c r="E689">
        <v>3</v>
      </c>
      <c r="F689">
        <v>8</v>
      </c>
      <c r="G689">
        <v>4</v>
      </c>
      <c r="H689">
        <v>23</v>
      </c>
      <c r="J689" s="55"/>
      <c r="K689" s="55"/>
      <c r="L689" s="55"/>
      <c r="M689" s="55"/>
      <c r="N689" s="55"/>
    </row>
    <row r="690" spans="1:14" x14ac:dyDescent="0.25">
      <c r="A690" t="s">
        <v>857</v>
      </c>
      <c r="B690" t="s">
        <v>91</v>
      </c>
      <c r="C690" t="s">
        <v>28</v>
      </c>
      <c r="D690">
        <v>4</v>
      </c>
      <c r="E690" t="s">
        <v>132</v>
      </c>
      <c r="F690" t="s">
        <v>132</v>
      </c>
      <c r="G690" t="s">
        <v>132</v>
      </c>
      <c r="H690">
        <v>8</v>
      </c>
      <c r="J690" s="55"/>
      <c r="K690" s="55"/>
      <c r="L690" s="55"/>
      <c r="M690" s="55"/>
      <c r="N690" s="55"/>
    </row>
    <row r="691" spans="1:14" x14ac:dyDescent="0.25">
      <c r="A691" t="s">
        <v>858</v>
      </c>
      <c r="B691" t="s">
        <v>91</v>
      </c>
      <c r="C691" t="s">
        <v>29</v>
      </c>
      <c r="D691" t="s">
        <v>132</v>
      </c>
      <c r="E691" t="s">
        <v>132</v>
      </c>
      <c r="F691" t="s">
        <v>132</v>
      </c>
      <c r="G691" t="s">
        <v>132</v>
      </c>
      <c r="H691" t="s">
        <v>132</v>
      </c>
      <c r="J691" s="55"/>
      <c r="K691" s="55"/>
      <c r="L691" s="55"/>
      <c r="M691" s="55"/>
      <c r="N691" s="55"/>
    </row>
    <row r="692" spans="1:14" x14ac:dyDescent="0.25">
      <c r="A692" t="s">
        <v>859</v>
      </c>
      <c r="B692" t="s">
        <v>91</v>
      </c>
      <c r="C692" t="s">
        <v>30</v>
      </c>
      <c r="D692" t="s">
        <v>132</v>
      </c>
      <c r="E692">
        <v>3</v>
      </c>
      <c r="F692">
        <v>3</v>
      </c>
      <c r="G692">
        <v>4</v>
      </c>
      <c r="H692">
        <v>10</v>
      </c>
      <c r="J692" s="55"/>
      <c r="K692" s="55"/>
      <c r="L692" s="55"/>
      <c r="M692" s="55"/>
      <c r="N692" s="55"/>
    </row>
    <row r="693" spans="1:14" x14ac:dyDescent="0.25">
      <c r="A693" t="s">
        <v>860</v>
      </c>
      <c r="B693" t="s">
        <v>91</v>
      </c>
      <c r="C693" t="s">
        <v>31</v>
      </c>
      <c r="D693">
        <v>10</v>
      </c>
      <c r="E693">
        <v>21</v>
      </c>
      <c r="F693">
        <v>14</v>
      </c>
      <c r="G693">
        <v>4</v>
      </c>
      <c r="H693">
        <v>49</v>
      </c>
      <c r="J693" s="55"/>
      <c r="K693" s="55"/>
      <c r="L693" s="55"/>
      <c r="M693" s="55"/>
      <c r="N693" s="55"/>
    </row>
    <row r="694" spans="1:14" x14ac:dyDescent="0.25">
      <c r="A694" t="s">
        <v>861</v>
      </c>
      <c r="B694" t="s">
        <v>91</v>
      </c>
      <c r="C694" t="s">
        <v>32</v>
      </c>
      <c r="D694" t="s">
        <v>132</v>
      </c>
      <c r="E694">
        <v>4</v>
      </c>
      <c r="F694">
        <v>4</v>
      </c>
      <c r="G694" t="s">
        <v>132</v>
      </c>
      <c r="H694">
        <v>11</v>
      </c>
      <c r="J694" s="55"/>
      <c r="K694" s="55"/>
      <c r="L694" s="55"/>
      <c r="M694" s="55"/>
      <c r="N694" s="55"/>
    </row>
    <row r="695" spans="1:14" x14ac:dyDescent="0.25">
      <c r="A695" t="s">
        <v>862</v>
      </c>
      <c r="B695" t="s">
        <v>91</v>
      </c>
      <c r="C695" t="s">
        <v>33</v>
      </c>
      <c r="D695">
        <v>3</v>
      </c>
      <c r="E695" t="s">
        <v>132</v>
      </c>
      <c r="F695">
        <v>4</v>
      </c>
      <c r="G695" t="s">
        <v>132</v>
      </c>
      <c r="H695">
        <v>7</v>
      </c>
      <c r="J695" s="55"/>
      <c r="K695" s="55"/>
      <c r="L695" s="55"/>
      <c r="M695" s="55"/>
      <c r="N695" s="55"/>
    </row>
    <row r="696" spans="1:14" x14ac:dyDescent="0.25">
      <c r="A696" t="s">
        <v>863</v>
      </c>
      <c r="B696" t="s">
        <v>91</v>
      </c>
      <c r="C696" t="s">
        <v>34</v>
      </c>
      <c r="D696">
        <v>4</v>
      </c>
      <c r="E696">
        <v>5</v>
      </c>
      <c r="F696">
        <v>4</v>
      </c>
      <c r="G696" t="s">
        <v>132</v>
      </c>
      <c r="H696">
        <v>15</v>
      </c>
      <c r="J696" s="55"/>
      <c r="K696" s="55"/>
      <c r="L696" s="55"/>
      <c r="M696" s="55"/>
      <c r="N696" s="55"/>
    </row>
    <row r="697" spans="1:14" x14ac:dyDescent="0.25">
      <c r="A697" t="s">
        <v>864</v>
      </c>
      <c r="B697" t="s">
        <v>91</v>
      </c>
      <c r="C697" t="s">
        <v>35</v>
      </c>
      <c r="D697" t="s">
        <v>132</v>
      </c>
      <c r="E697">
        <v>4</v>
      </c>
      <c r="F697" t="s">
        <v>132</v>
      </c>
      <c r="G697" t="s">
        <v>132</v>
      </c>
      <c r="H697">
        <v>9</v>
      </c>
      <c r="J697" s="55"/>
      <c r="K697" s="55"/>
      <c r="L697" s="55"/>
      <c r="M697" s="55"/>
      <c r="N697" s="55"/>
    </row>
    <row r="698" spans="1:14" x14ac:dyDescent="0.25">
      <c r="A698" t="s">
        <v>865</v>
      </c>
      <c r="B698" t="s">
        <v>91</v>
      </c>
      <c r="C698" t="s">
        <v>36</v>
      </c>
      <c r="D698" t="s">
        <v>132</v>
      </c>
      <c r="E698" t="s">
        <v>132</v>
      </c>
      <c r="F698" t="s">
        <v>132</v>
      </c>
      <c r="G698" t="s">
        <v>132</v>
      </c>
      <c r="H698">
        <v>4</v>
      </c>
      <c r="J698" s="55"/>
      <c r="K698" s="55"/>
      <c r="L698" s="55"/>
      <c r="M698" s="55"/>
      <c r="N698" s="55"/>
    </row>
    <row r="699" spans="1:14" x14ac:dyDescent="0.25">
      <c r="A699" t="s">
        <v>866</v>
      </c>
      <c r="B699" t="s">
        <v>91</v>
      </c>
      <c r="C699" t="s">
        <v>37</v>
      </c>
      <c r="D699" t="s">
        <v>132</v>
      </c>
      <c r="E699" t="s">
        <v>132</v>
      </c>
      <c r="F699" t="s">
        <v>132</v>
      </c>
      <c r="G699" t="s">
        <v>132</v>
      </c>
      <c r="H699" t="s">
        <v>132</v>
      </c>
      <c r="J699" s="55"/>
      <c r="K699" s="55"/>
      <c r="L699" s="55"/>
      <c r="M699" s="55"/>
      <c r="N699" s="55"/>
    </row>
    <row r="700" spans="1:14" x14ac:dyDescent="0.25">
      <c r="A700" t="s">
        <v>867</v>
      </c>
      <c r="B700" t="s">
        <v>91</v>
      </c>
      <c r="C700" t="s">
        <v>38</v>
      </c>
      <c r="D700">
        <v>9</v>
      </c>
      <c r="E700">
        <v>6</v>
      </c>
      <c r="F700">
        <v>13</v>
      </c>
      <c r="G700">
        <v>9</v>
      </c>
      <c r="H700">
        <v>37</v>
      </c>
      <c r="J700" s="55"/>
      <c r="K700" s="55"/>
      <c r="L700" s="55"/>
      <c r="M700" s="55"/>
      <c r="N700" s="55"/>
    </row>
    <row r="701" spans="1:14" x14ac:dyDescent="0.25">
      <c r="A701" t="s">
        <v>868</v>
      </c>
      <c r="B701" t="s">
        <v>91</v>
      </c>
      <c r="C701" t="s">
        <v>39</v>
      </c>
      <c r="D701">
        <v>3</v>
      </c>
      <c r="E701" t="s">
        <v>132</v>
      </c>
      <c r="F701">
        <v>4</v>
      </c>
      <c r="G701" t="s">
        <v>132</v>
      </c>
      <c r="H701">
        <v>9</v>
      </c>
      <c r="J701" s="55"/>
      <c r="K701" s="55"/>
      <c r="L701" s="55"/>
      <c r="M701" s="55"/>
      <c r="N701" s="55"/>
    </row>
    <row r="702" spans="1:14" x14ac:dyDescent="0.25">
      <c r="A702" t="s">
        <v>869</v>
      </c>
      <c r="B702" t="s">
        <v>91</v>
      </c>
      <c r="C702" t="s">
        <v>40</v>
      </c>
      <c r="D702" t="s">
        <v>132</v>
      </c>
      <c r="E702" t="s">
        <v>132</v>
      </c>
      <c r="F702" t="s">
        <v>132</v>
      </c>
      <c r="G702" t="s">
        <v>132</v>
      </c>
      <c r="H702">
        <v>8</v>
      </c>
      <c r="J702" s="55"/>
      <c r="K702" s="55"/>
      <c r="L702" s="55"/>
      <c r="M702" s="55"/>
      <c r="N702" s="55"/>
    </row>
    <row r="703" spans="1:14" x14ac:dyDescent="0.25">
      <c r="A703" t="s">
        <v>870</v>
      </c>
      <c r="B703" t="s">
        <v>91</v>
      </c>
      <c r="C703" t="s">
        <v>134</v>
      </c>
      <c r="D703" t="s">
        <v>132</v>
      </c>
      <c r="E703" t="s">
        <v>132</v>
      </c>
      <c r="F703" t="s">
        <v>132</v>
      </c>
      <c r="G703" t="s">
        <v>132</v>
      </c>
      <c r="H703" t="s">
        <v>132</v>
      </c>
      <c r="J703" s="55"/>
      <c r="K703" s="55"/>
      <c r="L703" s="55"/>
      <c r="M703" s="55"/>
      <c r="N703" s="55"/>
    </row>
    <row r="704" spans="1:14" x14ac:dyDescent="0.25">
      <c r="A704" t="s">
        <v>871</v>
      </c>
      <c r="B704" t="s">
        <v>106</v>
      </c>
      <c r="C704" t="s">
        <v>17</v>
      </c>
      <c r="D704">
        <v>7</v>
      </c>
      <c r="E704">
        <v>4</v>
      </c>
      <c r="F704">
        <v>7</v>
      </c>
      <c r="G704">
        <v>7</v>
      </c>
      <c r="H704">
        <v>25</v>
      </c>
      <c r="J704" s="55"/>
      <c r="K704" s="55"/>
      <c r="L704" s="55"/>
      <c r="M704" s="55"/>
      <c r="N704" s="55"/>
    </row>
    <row r="705" spans="1:14" x14ac:dyDescent="0.25">
      <c r="A705" t="s">
        <v>872</v>
      </c>
      <c r="B705" t="s">
        <v>106</v>
      </c>
      <c r="C705" t="s">
        <v>18</v>
      </c>
      <c r="D705" t="s">
        <v>132</v>
      </c>
      <c r="E705" t="s">
        <v>132</v>
      </c>
      <c r="F705">
        <v>4</v>
      </c>
      <c r="G705">
        <v>7</v>
      </c>
      <c r="H705">
        <v>13</v>
      </c>
      <c r="J705" s="55"/>
      <c r="K705" s="55"/>
      <c r="L705" s="55"/>
      <c r="M705" s="55"/>
      <c r="N705" s="55"/>
    </row>
    <row r="706" spans="1:14" x14ac:dyDescent="0.25">
      <c r="A706" t="s">
        <v>873</v>
      </c>
      <c r="B706" t="s">
        <v>106</v>
      </c>
      <c r="C706" t="s">
        <v>19</v>
      </c>
      <c r="D706" t="s">
        <v>132</v>
      </c>
      <c r="E706" t="s">
        <v>132</v>
      </c>
      <c r="F706" t="s">
        <v>132</v>
      </c>
      <c r="G706" t="s">
        <v>132</v>
      </c>
      <c r="H706">
        <v>3</v>
      </c>
      <c r="J706" s="55"/>
      <c r="K706" s="55"/>
      <c r="L706" s="55"/>
      <c r="M706" s="55"/>
      <c r="N706" s="55"/>
    </row>
    <row r="707" spans="1:14" x14ac:dyDescent="0.25">
      <c r="A707" t="s">
        <v>874</v>
      </c>
      <c r="B707" t="s">
        <v>106</v>
      </c>
      <c r="C707" t="s">
        <v>20</v>
      </c>
      <c r="D707">
        <v>5</v>
      </c>
      <c r="E707" t="s">
        <v>132</v>
      </c>
      <c r="F707">
        <v>3</v>
      </c>
      <c r="G707" t="s">
        <v>132</v>
      </c>
      <c r="H707">
        <v>11</v>
      </c>
      <c r="J707" s="55"/>
      <c r="K707" s="55"/>
      <c r="L707" s="55"/>
      <c r="M707" s="55"/>
      <c r="N707" s="55"/>
    </row>
    <row r="708" spans="1:14" x14ac:dyDescent="0.25">
      <c r="A708" t="s">
        <v>875</v>
      </c>
      <c r="B708" t="s">
        <v>106</v>
      </c>
      <c r="C708" t="s">
        <v>21</v>
      </c>
      <c r="D708">
        <v>4</v>
      </c>
      <c r="E708">
        <v>3</v>
      </c>
      <c r="F708" t="s">
        <v>132</v>
      </c>
      <c r="G708" t="s">
        <v>132</v>
      </c>
      <c r="H708">
        <v>11</v>
      </c>
      <c r="J708" s="55"/>
      <c r="K708" s="55"/>
      <c r="L708" s="55"/>
      <c r="M708" s="55"/>
      <c r="N708" s="55"/>
    </row>
    <row r="709" spans="1:14" x14ac:dyDescent="0.25">
      <c r="A709" t="s">
        <v>876</v>
      </c>
      <c r="B709" t="s">
        <v>106</v>
      </c>
      <c r="C709" t="s">
        <v>115</v>
      </c>
      <c r="D709">
        <v>8</v>
      </c>
      <c r="E709">
        <v>6</v>
      </c>
      <c r="F709">
        <v>4</v>
      </c>
      <c r="G709" t="s">
        <v>132</v>
      </c>
      <c r="H709">
        <v>20</v>
      </c>
      <c r="J709" s="55"/>
      <c r="K709" s="55"/>
      <c r="L709" s="55"/>
      <c r="M709" s="55"/>
      <c r="N709" s="55"/>
    </row>
    <row r="710" spans="1:14" x14ac:dyDescent="0.25">
      <c r="A710" t="s">
        <v>877</v>
      </c>
      <c r="B710" t="s">
        <v>106</v>
      </c>
      <c r="C710" t="s">
        <v>22</v>
      </c>
      <c r="D710" t="s">
        <v>132</v>
      </c>
      <c r="E710" t="s">
        <v>132</v>
      </c>
      <c r="F710" t="s">
        <v>132</v>
      </c>
      <c r="G710" t="s">
        <v>132</v>
      </c>
      <c r="H710">
        <v>5</v>
      </c>
      <c r="J710" s="55"/>
      <c r="K710" s="55"/>
      <c r="L710" s="55"/>
      <c r="M710" s="55"/>
      <c r="N710" s="55"/>
    </row>
    <row r="711" spans="1:14" x14ac:dyDescent="0.25">
      <c r="A711" t="s">
        <v>878</v>
      </c>
      <c r="B711" t="s">
        <v>106</v>
      </c>
      <c r="C711" t="s">
        <v>23</v>
      </c>
      <c r="D711" t="s">
        <v>132</v>
      </c>
      <c r="E711" t="s">
        <v>132</v>
      </c>
      <c r="F711" t="s">
        <v>132</v>
      </c>
      <c r="G711" t="s">
        <v>132</v>
      </c>
      <c r="H711">
        <v>4</v>
      </c>
      <c r="J711" s="55"/>
      <c r="K711" s="55"/>
      <c r="L711" s="55"/>
      <c r="M711" s="55"/>
      <c r="N711" s="55"/>
    </row>
    <row r="712" spans="1:14" x14ac:dyDescent="0.25">
      <c r="A712" t="s">
        <v>879</v>
      </c>
      <c r="B712" t="s">
        <v>106</v>
      </c>
      <c r="C712" t="s">
        <v>24</v>
      </c>
      <c r="D712" t="s">
        <v>132</v>
      </c>
      <c r="E712" t="s">
        <v>132</v>
      </c>
      <c r="F712" t="s">
        <v>132</v>
      </c>
      <c r="G712" t="s">
        <v>132</v>
      </c>
      <c r="H712" t="s">
        <v>132</v>
      </c>
      <c r="J712" s="55"/>
      <c r="K712" s="55"/>
      <c r="L712" s="55"/>
      <c r="M712" s="55"/>
      <c r="N712" s="55"/>
    </row>
    <row r="713" spans="1:14" x14ac:dyDescent="0.25">
      <c r="A713" t="s">
        <v>880</v>
      </c>
      <c r="B713" t="s">
        <v>106</v>
      </c>
      <c r="C713" t="s">
        <v>25</v>
      </c>
      <c r="D713">
        <v>23</v>
      </c>
      <c r="E713">
        <v>21</v>
      </c>
      <c r="F713">
        <v>17</v>
      </c>
      <c r="G713">
        <v>13</v>
      </c>
      <c r="H713">
        <v>74</v>
      </c>
      <c r="J713" s="55"/>
      <c r="K713" s="55"/>
      <c r="L713" s="55"/>
      <c r="M713" s="55"/>
      <c r="N713" s="55"/>
    </row>
    <row r="714" spans="1:14" x14ac:dyDescent="0.25">
      <c r="A714" t="s">
        <v>881</v>
      </c>
      <c r="B714" t="s">
        <v>106</v>
      </c>
      <c r="C714" t="s">
        <v>26</v>
      </c>
      <c r="D714" t="s">
        <v>132</v>
      </c>
      <c r="E714" t="s">
        <v>132</v>
      </c>
      <c r="F714" t="s">
        <v>132</v>
      </c>
      <c r="G714" t="s">
        <v>132</v>
      </c>
      <c r="H714">
        <v>4</v>
      </c>
      <c r="J714" s="55"/>
      <c r="K714" s="55"/>
      <c r="L714" s="55"/>
      <c r="M714" s="55"/>
      <c r="N714" s="55"/>
    </row>
    <row r="715" spans="1:14" x14ac:dyDescent="0.25">
      <c r="A715" t="s">
        <v>882</v>
      </c>
      <c r="B715" t="s">
        <v>106</v>
      </c>
      <c r="C715" t="s">
        <v>27</v>
      </c>
      <c r="D715">
        <v>4</v>
      </c>
      <c r="E715">
        <v>6</v>
      </c>
      <c r="F715">
        <v>6</v>
      </c>
      <c r="G715">
        <v>3</v>
      </c>
      <c r="H715">
        <v>19</v>
      </c>
      <c r="J715" s="55"/>
      <c r="K715" s="55"/>
      <c r="L715" s="55"/>
      <c r="M715" s="55"/>
      <c r="N715" s="55"/>
    </row>
    <row r="716" spans="1:14" x14ac:dyDescent="0.25">
      <c r="A716" t="s">
        <v>883</v>
      </c>
      <c r="B716" t="s">
        <v>106</v>
      </c>
      <c r="C716" t="s">
        <v>28</v>
      </c>
      <c r="D716">
        <v>6</v>
      </c>
      <c r="E716">
        <v>3</v>
      </c>
      <c r="F716">
        <v>3</v>
      </c>
      <c r="G716">
        <v>4</v>
      </c>
      <c r="H716">
        <v>16</v>
      </c>
      <c r="J716" s="55"/>
      <c r="K716" s="55"/>
      <c r="L716" s="55"/>
      <c r="M716" s="55"/>
      <c r="N716" s="55"/>
    </row>
    <row r="717" spans="1:14" x14ac:dyDescent="0.25">
      <c r="A717" t="s">
        <v>884</v>
      </c>
      <c r="B717" t="s">
        <v>106</v>
      </c>
      <c r="C717" t="s">
        <v>29</v>
      </c>
      <c r="D717" t="s">
        <v>132</v>
      </c>
      <c r="E717" t="s">
        <v>132</v>
      </c>
      <c r="F717" t="s">
        <v>132</v>
      </c>
      <c r="G717" t="s">
        <v>132</v>
      </c>
      <c r="H717" t="s">
        <v>132</v>
      </c>
      <c r="J717" s="55"/>
      <c r="K717" s="55"/>
      <c r="L717" s="55"/>
      <c r="M717" s="55"/>
      <c r="N717" s="55"/>
    </row>
    <row r="718" spans="1:14" x14ac:dyDescent="0.25">
      <c r="A718" t="s">
        <v>885</v>
      </c>
      <c r="B718" t="s">
        <v>106</v>
      </c>
      <c r="C718" t="s">
        <v>30</v>
      </c>
      <c r="D718">
        <v>3</v>
      </c>
      <c r="E718" t="s">
        <v>132</v>
      </c>
      <c r="F718">
        <v>4</v>
      </c>
      <c r="G718" t="s">
        <v>132</v>
      </c>
      <c r="H718">
        <v>8</v>
      </c>
      <c r="J718" s="55"/>
      <c r="K718" s="55"/>
      <c r="L718" s="55"/>
      <c r="M718" s="55"/>
      <c r="N718" s="55"/>
    </row>
    <row r="719" spans="1:14" x14ac:dyDescent="0.25">
      <c r="A719" t="s">
        <v>886</v>
      </c>
      <c r="B719" t="s">
        <v>106</v>
      </c>
      <c r="C719" t="s">
        <v>31</v>
      </c>
      <c r="D719">
        <v>11</v>
      </c>
      <c r="E719">
        <v>10</v>
      </c>
      <c r="F719">
        <v>11</v>
      </c>
      <c r="G719">
        <v>10</v>
      </c>
      <c r="H719">
        <v>42</v>
      </c>
      <c r="J719" s="55"/>
      <c r="K719" s="55"/>
      <c r="L719" s="55"/>
      <c r="M719" s="55"/>
      <c r="N719" s="55"/>
    </row>
    <row r="720" spans="1:14" x14ac:dyDescent="0.25">
      <c r="A720" t="s">
        <v>887</v>
      </c>
      <c r="B720" t="s">
        <v>106</v>
      </c>
      <c r="C720" t="s">
        <v>32</v>
      </c>
      <c r="D720" t="s">
        <v>132</v>
      </c>
      <c r="E720" t="s">
        <v>132</v>
      </c>
      <c r="F720" t="s">
        <v>132</v>
      </c>
      <c r="G720" t="s">
        <v>132</v>
      </c>
      <c r="H720">
        <v>6</v>
      </c>
      <c r="J720" s="55"/>
      <c r="K720" s="55"/>
      <c r="L720" s="55"/>
      <c r="M720" s="55"/>
      <c r="N720" s="55"/>
    </row>
    <row r="721" spans="1:14" x14ac:dyDescent="0.25">
      <c r="A721" t="s">
        <v>888</v>
      </c>
      <c r="B721" t="s">
        <v>106</v>
      </c>
      <c r="C721" t="s">
        <v>33</v>
      </c>
      <c r="D721">
        <v>5</v>
      </c>
      <c r="E721" t="s">
        <v>132</v>
      </c>
      <c r="F721">
        <v>3</v>
      </c>
      <c r="G721">
        <v>3</v>
      </c>
      <c r="H721">
        <v>12</v>
      </c>
      <c r="J721" s="55"/>
      <c r="K721" s="55"/>
      <c r="L721" s="55"/>
      <c r="M721" s="55"/>
      <c r="N721" s="55"/>
    </row>
    <row r="722" spans="1:14" x14ac:dyDescent="0.25">
      <c r="A722" t="s">
        <v>889</v>
      </c>
      <c r="B722" t="s">
        <v>106</v>
      </c>
      <c r="C722" t="s">
        <v>34</v>
      </c>
      <c r="D722">
        <v>3</v>
      </c>
      <c r="E722">
        <v>4</v>
      </c>
      <c r="F722">
        <v>4</v>
      </c>
      <c r="G722" t="s">
        <v>132</v>
      </c>
      <c r="H722">
        <v>12</v>
      </c>
      <c r="J722" s="55"/>
      <c r="K722" s="55"/>
      <c r="L722" s="55"/>
      <c r="M722" s="55"/>
      <c r="N722" s="55"/>
    </row>
    <row r="723" spans="1:14" x14ac:dyDescent="0.25">
      <c r="A723" t="s">
        <v>890</v>
      </c>
      <c r="B723" t="s">
        <v>106</v>
      </c>
      <c r="C723" t="s">
        <v>35</v>
      </c>
      <c r="D723" t="s">
        <v>132</v>
      </c>
      <c r="E723">
        <v>8</v>
      </c>
      <c r="F723" t="s">
        <v>132</v>
      </c>
      <c r="G723" t="s">
        <v>132</v>
      </c>
      <c r="H723">
        <v>12</v>
      </c>
      <c r="J723" s="55"/>
      <c r="K723" s="55"/>
      <c r="L723" s="55"/>
      <c r="M723" s="55"/>
      <c r="N723" s="55"/>
    </row>
    <row r="724" spans="1:14" x14ac:dyDescent="0.25">
      <c r="A724" t="s">
        <v>891</v>
      </c>
      <c r="B724" t="s">
        <v>106</v>
      </c>
      <c r="C724" t="s">
        <v>36</v>
      </c>
      <c r="D724" t="s">
        <v>132</v>
      </c>
      <c r="E724" t="s">
        <v>132</v>
      </c>
      <c r="F724" t="s">
        <v>132</v>
      </c>
      <c r="G724" t="s">
        <v>132</v>
      </c>
      <c r="H724">
        <v>6</v>
      </c>
      <c r="J724" s="55"/>
      <c r="K724" s="55"/>
      <c r="L724" s="55"/>
      <c r="M724" s="55"/>
      <c r="N724" s="55"/>
    </row>
    <row r="725" spans="1:14" x14ac:dyDescent="0.25">
      <c r="A725" t="s">
        <v>892</v>
      </c>
      <c r="B725" t="s">
        <v>106</v>
      </c>
      <c r="C725" t="s">
        <v>37</v>
      </c>
      <c r="D725" t="s">
        <v>132</v>
      </c>
      <c r="E725" t="s">
        <v>132</v>
      </c>
      <c r="F725" t="s">
        <v>132</v>
      </c>
      <c r="G725">
        <v>4</v>
      </c>
      <c r="H725">
        <v>10</v>
      </c>
      <c r="J725" s="55"/>
      <c r="K725" s="55"/>
      <c r="L725" s="55"/>
      <c r="M725" s="55"/>
      <c r="N725" s="55"/>
    </row>
    <row r="726" spans="1:14" x14ac:dyDescent="0.25">
      <c r="A726" t="s">
        <v>893</v>
      </c>
      <c r="B726" t="s">
        <v>106</v>
      </c>
      <c r="C726" t="s">
        <v>38</v>
      </c>
      <c r="D726">
        <v>4</v>
      </c>
      <c r="E726">
        <v>5</v>
      </c>
      <c r="F726">
        <v>7</v>
      </c>
      <c r="G726">
        <v>7</v>
      </c>
      <c r="H726">
        <v>23</v>
      </c>
      <c r="J726" s="55"/>
      <c r="K726" s="55"/>
      <c r="L726" s="55"/>
      <c r="M726" s="55"/>
      <c r="N726" s="55"/>
    </row>
    <row r="727" spans="1:14" x14ac:dyDescent="0.25">
      <c r="A727" t="s">
        <v>894</v>
      </c>
      <c r="B727" t="s">
        <v>106</v>
      </c>
      <c r="C727" t="s">
        <v>39</v>
      </c>
      <c r="D727" t="s">
        <v>132</v>
      </c>
      <c r="E727" t="s">
        <v>132</v>
      </c>
      <c r="F727" t="s">
        <v>132</v>
      </c>
      <c r="G727" t="s">
        <v>132</v>
      </c>
      <c r="H727">
        <v>3</v>
      </c>
      <c r="J727" s="55"/>
      <c r="K727" s="55"/>
      <c r="L727" s="55"/>
      <c r="M727" s="55"/>
      <c r="N727" s="55"/>
    </row>
    <row r="728" spans="1:14" x14ac:dyDescent="0.25">
      <c r="A728" t="s">
        <v>895</v>
      </c>
      <c r="B728" t="s">
        <v>106</v>
      </c>
      <c r="C728" t="s">
        <v>40</v>
      </c>
      <c r="D728" t="s">
        <v>132</v>
      </c>
      <c r="E728" t="s">
        <v>132</v>
      </c>
      <c r="F728" t="s">
        <v>132</v>
      </c>
      <c r="G728" t="s">
        <v>132</v>
      </c>
      <c r="H728" t="s">
        <v>132</v>
      </c>
      <c r="J728" s="55"/>
      <c r="K728" s="55"/>
      <c r="L728" s="55"/>
      <c r="M728" s="55"/>
      <c r="N728" s="55"/>
    </row>
    <row r="729" spans="1:14" x14ac:dyDescent="0.25">
      <c r="A729" t="s">
        <v>896</v>
      </c>
      <c r="B729" t="s">
        <v>106</v>
      </c>
      <c r="C729" t="s">
        <v>134</v>
      </c>
      <c r="D729" t="s">
        <v>132</v>
      </c>
      <c r="E729" t="s">
        <v>132</v>
      </c>
      <c r="F729" t="s">
        <v>132</v>
      </c>
      <c r="G729" t="s">
        <v>132</v>
      </c>
      <c r="H729">
        <v>3</v>
      </c>
      <c r="J729" s="55"/>
      <c r="K729" s="55"/>
      <c r="L729" s="55"/>
      <c r="M729" s="55"/>
      <c r="N729" s="55"/>
    </row>
    <row r="730" spans="1:14" x14ac:dyDescent="0.25">
      <c r="A730" t="s">
        <v>897</v>
      </c>
      <c r="B730" t="s">
        <v>110</v>
      </c>
      <c r="C730" t="s">
        <v>17</v>
      </c>
      <c r="D730">
        <v>6</v>
      </c>
      <c r="E730">
        <v>4</v>
      </c>
      <c r="F730">
        <v>6</v>
      </c>
      <c r="G730">
        <v>5</v>
      </c>
      <c r="H730">
        <v>21</v>
      </c>
      <c r="J730" s="55"/>
      <c r="K730" s="55"/>
      <c r="L730" s="55"/>
      <c r="M730" s="55"/>
      <c r="N730" s="55"/>
    </row>
    <row r="731" spans="1:14" x14ac:dyDescent="0.25">
      <c r="A731" t="s">
        <v>898</v>
      </c>
      <c r="B731" t="s">
        <v>110</v>
      </c>
      <c r="C731" t="s">
        <v>18</v>
      </c>
      <c r="D731">
        <v>4</v>
      </c>
      <c r="E731" t="s">
        <v>132</v>
      </c>
      <c r="F731" t="s">
        <v>132</v>
      </c>
      <c r="G731">
        <v>3</v>
      </c>
      <c r="H731">
        <v>9</v>
      </c>
      <c r="J731" s="55"/>
      <c r="K731" s="55"/>
      <c r="L731" s="55"/>
      <c r="M731" s="55"/>
      <c r="N731" s="55"/>
    </row>
    <row r="732" spans="1:14" x14ac:dyDescent="0.25">
      <c r="A732" t="s">
        <v>899</v>
      </c>
      <c r="B732" t="s">
        <v>110</v>
      </c>
      <c r="C732" t="s">
        <v>19</v>
      </c>
      <c r="D732" t="s">
        <v>132</v>
      </c>
      <c r="E732" t="s">
        <v>132</v>
      </c>
      <c r="F732">
        <v>3</v>
      </c>
      <c r="G732" t="s">
        <v>132</v>
      </c>
      <c r="H732">
        <v>4</v>
      </c>
      <c r="J732" s="55"/>
      <c r="K732" s="55"/>
      <c r="L732" s="55"/>
      <c r="M732" s="55"/>
      <c r="N732" s="55"/>
    </row>
    <row r="733" spans="1:14" x14ac:dyDescent="0.25">
      <c r="A733" t="s">
        <v>900</v>
      </c>
      <c r="B733" t="s">
        <v>110</v>
      </c>
      <c r="C733" t="s">
        <v>20</v>
      </c>
      <c r="D733" t="s">
        <v>132</v>
      </c>
      <c r="E733">
        <v>3</v>
      </c>
      <c r="F733" t="s">
        <v>132</v>
      </c>
      <c r="G733" t="s">
        <v>132</v>
      </c>
      <c r="H733">
        <v>9</v>
      </c>
      <c r="J733" s="55"/>
      <c r="K733" s="55"/>
      <c r="L733" s="55"/>
      <c r="M733" s="55"/>
      <c r="N733" s="55"/>
    </row>
    <row r="734" spans="1:14" x14ac:dyDescent="0.25">
      <c r="A734" t="s">
        <v>901</v>
      </c>
      <c r="B734" t="s">
        <v>110</v>
      </c>
      <c r="C734" t="s">
        <v>21</v>
      </c>
      <c r="D734" t="s">
        <v>132</v>
      </c>
      <c r="E734">
        <v>5</v>
      </c>
      <c r="F734" t="s">
        <v>132</v>
      </c>
      <c r="G734" t="s">
        <v>132</v>
      </c>
      <c r="H734">
        <v>9</v>
      </c>
      <c r="J734" s="55"/>
      <c r="K734" s="55"/>
      <c r="L734" s="55"/>
      <c r="M734" s="55"/>
      <c r="N734" s="55"/>
    </row>
    <row r="735" spans="1:14" x14ac:dyDescent="0.25">
      <c r="A735" t="s">
        <v>902</v>
      </c>
      <c r="B735" t="s">
        <v>110</v>
      </c>
      <c r="C735" t="s">
        <v>115</v>
      </c>
      <c r="D735">
        <v>4</v>
      </c>
      <c r="E735">
        <v>14</v>
      </c>
      <c r="F735" t="s">
        <v>132</v>
      </c>
      <c r="G735">
        <v>3</v>
      </c>
      <c r="H735">
        <v>23</v>
      </c>
      <c r="J735" s="55"/>
      <c r="K735" s="55"/>
      <c r="L735" s="55"/>
      <c r="M735" s="55"/>
      <c r="N735" s="55"/>
    </row>
    <row r="736" spans="1:14" x14ac:dyDescent="0.25">
      <c r="A736" t="s">
        <v>903</v>
      </c>
      <c r="B736" t="s">
        <v>110</v>
      </c>
      <c r="C736" t="s">
        <v>22</v>
      </c>
      <c r="D736" t="s">
        <v>132</v>
      </c>
      <c r="E736" t="s">
        <v>132</v>
      </c>
      <c r="F736" t="s">
        <v>132</v>
      </c>
      <c r="G736" t="s">
        <v>132</v>
      </c>
      <c r="H736" t="s">
        <v>132</v>
      </c>
      <c r="J736" s="55"/>
      <c r="K736" s="55"/>
      <c r="L736" s="55"/>
      <c r="M736" s="55"/>
      <c r="N736" s="55"/>
    </row>
    <row r="737" spans="1:14" x14ac:dyDescent="0.25">
      <c r="A737" t="s">
        <v>904</v>
      </c>
      <c r="B737" t="s">
        <v>110</v>
      </c>
      <c r="C737" t="s">
        <v>23</v>
      </c>
      <c r="D737" t="s">
        <v>132</v>
      </c>
      <c r="E737" t="s">
        <v>132</v>
      </c>
      <c r="F737">
        <v>3</v>
      </c>
      <c r="G737" t="s">
        <v>132</v>
      </c>
      <c r="H737">
        <v>8</v>
      </c>
      <c r="J737" s="55"/>
      <c r="K737" s="55"/>
      <c r="L737" s="55"/>
      <c r="M737" s="55"/>
      <c r="N737" s="55"/>
    </row>
    <row r="738" spans="1:14" x14ac:dyDescent="0.25">
      <c r="A738" t="s">
        <v>905</v>
      </c>
      <c r="B738" t="s">
        <v>110</v>
      </c>
      <c r="C738" t="s">
        <v>24</v>
      </c>
      <c r="D738">
        <v>4</v>
      </c>
      <c r="E738" t="s">
        <v>132</v>
      </c>
      <c r="F738" t="s">
        <v>132</v>
      </c>
      <c r="G738" t="s">
        <v>132</v>
      </c>
      <c r="H738">
        <v>6</v>
      </c>
      <c r="J738" s="55"/>
      <c r="K738" s="55"/>
      <c r="L738" s="55"/>
      <c r="M738" s="55"/>
      <c r="N738" s="55"/>
    </row>
    <row r="739" spans="1:14" x14ac:dyDescent="0.25">
      <c r="A739" t="s">
        <v>906</v>
      </c>
      <c r="B739" t="s">
        <v>110</v>
      </c>
      <c r="C739" t="s">
        <v>25</v>
      </c>
      <c r="D739">
        <v>21</v>
      </c>
      <c r="E739">
        <v>27</v>
      </c>
      <c r="F739">
        <v>23</v>
      </c>
      <c r="G739">
        <v>15</v>
      </c>
      <c r="H739">
        <v>86</v>
      </c>
      <c r="J739" s="55"/>
      <c r="K739" s="55"/>
      <c r="L739" s="55"/>
      <c r="M739" s="55"/>
      <c r="N739" s="55"/>
    </row>
    <row r="740" spans="1:14" x14ac:dyDescent="0.25">
      <c r="A740" t="s">
        <v>907</v>
      </c>
      <c r="B740" t="s">
        <v>110</v>
      </c>
      <c r="C740" t="s">
        <v>26</v>
      </c>
      <c r="D740" t="s">
        <v>132</v>
      </c>
      <c r="E740" t="s">
        <v>132</v>
      </c>
      <c r="F740" t="s">
        <v>132</v>
      </c>
      <c r="G740" t="s">
        <v>132</v>
      </c>
      <c r="H740" t="s">
        <v>132</v>
      </c>
      <c r="J740" s="55"/>
      <c r="K740" s="55"/>
      <c r="L740" s="55"/>
      <c r="M740" s="55"/>
      <c r="N740" s="55"/>
    </row>
    <row r="741" spans="1:14" x14ac:dyDescent="0.25">
      <c r="A741" t="s">
        <v>908</v>
      </c>
      <c r="B741" t="s">
        <v>110</v>
      </c>
      <c r="C741" t="s">
        <v>27</v>
      </c>
      <c r="D741">
        <v>6</v>
      </c>
      <c r="E741">
        <v>7</v>
      </c>
      <c r="F741" t="s">
        <v>132</v>
      </c>
      <c r="G741" t="s">
        <v>132</v>
      </c>
      <c r="H741">
        <v>15</v>
      </c>
      <c r="J741" s="55"/>
      <c r="K741" s="55"/>
      <c r="L741" s="55"/>
      <c r="M741" s="55"/>
      <c r="N741" s="55"/>
    </row>
    <row r="742" spans="1:14" x14ac:dyDescent="0.25">
      <c r="A742" t="s">
        <v>909</v>
      </c>
      <c r="B742" t="s">
        <v>110</v>
      </c>
      <c r="C742" t="s">
        <v>28</v>
      </c>
      <c r="D742">
        <v>5</v>
      </c>
      <c r="E742">
        <v>5</v>
      </c>
      <c r="F742">
        <v>6</v>
      </c>
      <c r="G742" t="s">
        <v>132</v>
      </c>
      <c r="H742">
        <v>18</v>
      </c>
      <c r="J742" s="55"/>
      <c r="K742" s="55"/>
      <c r="L742" s="55"/>
      <c r="M742" s="55"/>
      <c r="N742" s="55"/>
    </row>
    <row r="743" spans="1:14" x14ac:dyDescent="0.25">
      <c r="A743" t="s">
        <v>910</v>
      </c>
      <c r="B743" t="s">
        <v>110</v>
      </c>
      <c r="C743" t="s">
        <v>30</v>
      </c>
      <c r="D743" t="s">
        <v>132</v>
      </c>
      <c r="E743">
        <v>3</v>
      </c>
      <c r="F743">
        <v>6</v>
      </c>
      <c r="G743">
        <v>3</v>
      </c>
      <c r="H743">
        <v>13</v>
      </c>
      <c r="J743" s="55"/>
      <c r="K743" s="55"/>
      <c r="L743" s="55"/>
      <c r="M743" s="55"/>
      <c r="N743" s="55"/>
    </row>
    <row r="744" spans="1:14" x14ac:dyDescent="0.25">
      <c r="A744" t="s">
        <v>911</v>
      </c>
      <c r="B744" t="s">
        <v>110</v>
      </c>
      <c r="C744" t="s">
        <v>31</v>
      </c>
      <c r="D744">
        <v>16</v>
      </c>
      <c r="E744">
        <v>11</v>
      </c>
      <c r="F744">
        <v>10</v>
      </c>
      <c r="G744">
        <v>5</v>
      </c>
      <c r="H744">
        <v>42</v>
      </c>
      <c r="J744" s="55"/>
      <c r="K744" s="55"/>
      <c r="L744" s="55"/>
      <c r="M744" s="55"/>
      <c r="N744" s="55"/>
    </row>
    <row r="745" spans="1:14" x14ac:dyDescent="0.25">
      <c r="A745" t="s">
        <v>912</v>
      </c>
      <c r="B745" t="s">
        <v>110</v>
      </c>
      <c r="C745" t="s">
        <v>32</v>
      </c>
      <c r="D745">
        <v>3</v>
      </c>
      <c r="E745" t="s">
        <v>132</v>
      </c>
      <c r="F745" t="s">
        <v>132</v>
      </c>
      <c r="G745" t="s">
        <v>132</v>
      </c>
      <c r="H745">
        <v>5</v>
      </c>
      <c r="J745" s="55"/>
      <c r="K745" s="55"/>
      <c r="L745" s="55"/>
      <c r="M745" s="55"/>
      <c r="N745" s="55"/>
    </row>
    <row r="746" spans="1:14" x14ac:dyDescent="0.25">
      <c r="A746" t="s">
        <v>913</v>
      </c>
      <c r="B746" t="s">
        <v>110</v>
      </c>
      <c r="C746" t="s">
        <v>33</v>
      </c>
      <c r="D746">
        <v>3</v>
      </c>
      <c r="E746">
        <v>8</v>
      </c>
      <c r="F746">
        <v>5</v>
      </c>
      <c r="G746" t="s">
        <v>132</v>
      </c>
      <c r="H746">
        <v>17</v>
      </c>
      <c r="J746" s="55"/>
      <c r="K746" s="55"/>
      <c r="L746" s="55"/>
      <c r="M746" s="55"/>
      <c r="N746" s="55"/>
    </row>
    <row r="747" spans="1:14" x14ac:dyDescent="0.25">
      <c r="A747" t="s">
        <v>914</v>
      </c>
      <c r="B747" t="s">
        <v>110</v>
      </c>
      <c r="C747" t="s">
        <v>34</v>
      </c>
      <c r="D747">
        <v>4</v>
      </c>
      <c r="E747">
        <v>5</v>
      </c>
      <c r="F747">
        <v>4</v>
      </c>
      <c r="G747">
        <v>3</v>
      </c>
      <c r="H747">
        <v>16</v>
      </c>
      <c r="J747" s="55"/>
      <c r="K747" s="55"/>
      <c r="L747" s="55"/>
      <c r="M747" s="55"/>
      <c r="N747" s="55"/>
    </row>
    <row r="748" spans="1:14" x14ac:dyDescent="0.25">
      <c r="A748" t="s">
        <v>915</v>
      </c>
      <c r="B748" t="s">
        <v>110</v>
      </c>
      <c r="C748" t="s">
        <v>35</v>
      </c>
      <c r="D748" t="s">
        <v>132</v>
      </c>
      <c r="E748">
        <v>4</v>
      </c>
      <c r="F748" t="s">
        <v>132</v>
      </c>
      <c r="G748" t="s">
        <v>132</v>
      </c>
      <c r="H748">
        <v>5</v>
      </c>
      <c r="J748" s="55"/>
      <c r="K748" s="55"/>
      <c r="L748" s="55"/>
      <c r="M748" s="55"/>
      <c r="N748" s="55"/>
    </row>
    <row r="749" spans="1:14" x14ac:dyDescent="0.25">
      <c r="A749" t="s">
        <v>916</v>
      </c>
      <c r="B749" t="s">
        <v>110</v>
      </c>
      <c r="C749" t="s">
        <v>36</v>
      </c>
      <c r="D749">
        <v>3</v>
      </c>
      <c r="E749" t="s">
        <v>132</v>
      </c>
      <c r="F749" t="s">
        <v>132</v>
      </c>
      <c r="G749" t="s">
        <v>132</v>
      </c>
      <c r="H749">
        <v>6</v>
      </c>
      <c r="J749" s="55"/>
      <c r="K749" s="55"/>
      <c r="L749" s="55"/>
      <c r="M749" s="55"/>
      <c r="N749" s="55"/>
    </row>
    <row r="750" spans="1:14" x14ac:dyDescent="0.25">
      <c r="A750" t="s">
        <v>917</v>
      </c>
      <c r="B750" t="s">
        <v>110</v>
      </c>
      <c r="C750" t="s">
        <v>37</v>
      </c>
      <c r="D750" t="s">
        <v>132</v>
      </c>
      <c r="E750">
        <v>4</v>
      </c>
      <c r="F750">
        <v>3</v>
      </c>
      <c r="G750" t="s">
        <v>132</v>
      </c>
      <c r="H750">
        <v>10</v>
      </c>
      <c r="J750" s="55"/>
      <c r="K750" s="55"/>
      <c r="L750" s="55"/>
      <c r="M750" s="55"/>
      <c r="N750" s="55"/>
    </row>
    <row r="751" spans="1:14" x14ac:dyDescent="0.25">
      <c r="A751" t="s">
        <v>918</v>
      </c>
      <c r="B751" t="s">
        <v>110</v>
      </c>
      <c r="C751" t="s">
        <v>38</v>
      </c>
      <c r="D751">
        <v>13</v>
      </c>
      <c r="E751">
        <v>7</v>
      </c>
      <c r="F751">
        <v>13</v>
      </c>
      <c r="G751">
        <v>17</v>
      </c>
      <c r="H751">
        <v>50</v>
      </c>
      <c r="J751" s="55"/>
      <c r="K751" s="55"/>
      <c r="L751" s="55"/>
      <c r="M751" s="55"/>
      <c r="N751" s="55"/>
    </row>
    <row r="752" spans="1:14" x14ac:dyDescent="0.25">
      <c r="A752" t="s">
        <v>919</v>
      </c>
      <c r="B752" t="s">
        <v>110</v>
      </c>
      <c r="C752" t="s">
        <v>39</v>
      </c>
      <c r="D752">
        <v>4</v>
      </c>
      <c r="E752">
        <v>6</v>
      </c>
      <c r="F752">
        <v>3</v>
      </c>
      <c r="G752" t="s">
        <v>132</v>
      </c>
      <c r="H752">
        <v>15</v>
      </c>
      <c r="J752" s="55"/>
      <c r="K752" s="55"/>
      <c r="L752" s="55"/>
      <c r="M752" s="55"/>
      <c r="N752" s="55"/>
    </row>
    <row r="753" spans="1:14" x14ac:dyDescent="0.25">
      <c r="A753" t="s">
        <v>920</v>
      </c>
      <c r="B753" t="s">
        <v>110</v>
      </c>
      <c r="C753" t="s">
        <v>40</v>
      </c>
      <c r="D753" t="s">
        <v>132</v>
      </c>
      <c r="E753" t="s">
        <v>132</v>
      </c>
      <c r="F753">
        <v>3</v>
      </c>
      <c r="G753" t="s">
        <v>132</v>
      </c>
      <c r="H753">
        <v>7</v>
      </c>
      <c r="J753" s="55"/>
      <c r="K753" s="55"/>
      <c r="L753" s="55"/>
      <c r="M753" s="55"/>
      <c r="N753" s="55"/>
    </row>
    <row r="754" spans="1:14" x14ac:dyDescent="0.25">
      <c r="A754" t="s">
        <v>921</v>
      </c>
      <c r="B754" t="s">
        <v>110</v>
      </c>
      <c r="C754" t="s">
        <v>134</v>
      </c>
      <c r="D754" t="s">
        <v>132</v>
      </c>
      <c r="E754" t="s">
        <v>132</v>
      </c>
      <c r="F754" t="s">
        <v>132</v>
      </c>
      <c r="G754" t="s">
        <v>132</v>
      </c>
      <c r="H754">
        <v>6</v>
      </c>
      <c r="J754" s="55"/>
      <c r="K754" s="55"/>
      <c r="L754" s="55"/>
      <c r="M754" s="55"/>
      <c r="N754" s="55"/>
    </row>
    <row r="755" spans="1:14" x14ac:dyDescent="0.25">
      <c r="A755" t="s">
        <v>922</v>
      </c>
      <c r="B755" t="s">
        <v>101</v>
      </c>
      <c r="C755" t="s">
        <v>17</v>
      </c>
      <c r="D755">
        <v>12</v>
      </c>
      <c r="E755">
        <v>9</v>
      </c>
      <c r="F755">
        <v>11</v>
      </c>
      <c r="G755">
        <v>5</v>
      </c>
      <c r="H755">
        <v>37</v>
      </c>
      <c r="J755" s="55"/>
      <c r="K755" s="55"/>
      <c r="L755" s="55"/>
      <c r="M755" s="55"/>
      <c r="N755" s="55"/>
    </row>
    <row r="756" spans="1:14" x14ac:dyDescent="0.25">
      <c r="A756" t="s">
        <v>923</v>
      </c>
      <c r="B756" t="s">
        <v>101</v>
      </c>
      <c r="C756" t="s">
        <v>18</v>
      </c>
      <c r="D756">
        <v>4</v>
      </c>
      <c r="E756" t="s">
        <v>132</v>
      </c>
      <c r="F756">
        <v>5</v>
      </c>
      <c r="G756">
        <v>3</v>
      </c>
      <c r="H756">
        <v>14</v>
      </c>
      <c r="J756" s="55"/>
      <c r="K756" s="55"/>
      <c r="L756" s="55"/>
      <c r="M756" s="55"/>
      <c r="N756" s="55"/>
    </row>
    <row r="757" spans="1:14" x14ac:dyDescent="0.25">
      <c r="A757" t="s">
        <v>924</v>
      </c>
      <c r="B757" t="s">
        <v>101</v>
      </c>
      <c r="C757" t="s">
        <v>19</v>
      </c>
      <c r="D757" t="s">
        <v>132</v>
      </c>
      <c r="E757" t="s">
        <v>132</v>
      </c>
      <c r="F757" t="s">
        <v>132</v>
      </c>
      <c r="G757" t="s">
        <v>132</v>
      </c>
      <c r="H757">
        <v>3</v>
      </c>
      <c r="J757" s="55"/>
      <c r="K757" s="55"/>
      <c r="L757" s="55"/>
      <c r="M757" s="55"/>
      <c r="N757" s="55"/>
    </row>
    <row r="758" spans="1:14" x14ac:dyDescent="0.25">
      <c r="A758" t="s">
        <v>925</v>
      </c>
      <c r="B758" t="s">
        <v>101</v>
      </c>
      <c r="C758" t="s">
        <v>20</v>
      </c>
      <c r="D758">
        <v>7</v>
      </c>
      <c r="E758">
        <v>7</v>
      </c>
      <c r="F758">
        <v>6</v>
      </c>
      <c r="G758" t="s">
        <v>132</v>
      </c>
      <c r="H758">
        <v>21</v>
      </c>
      <c r="J758" s="55"/>
      <c r="K758" s="55"/>
      <c r="L758" s="55"/>
      <c r="M758" s="55"/>
      <c r="N758" s="55"/>
    </row>
    <row r="759" spans="1:14" x14ac:dyDescent="0.25">
      <c r="A759" t="s">
        <v>926</v>
      </c>
      <c r="B759" t="s">
        <v>101</v>
      </c>
      <c r="C759" t="s">
        <v>21</v>
      </c>
      <c r="D759">
        <v>7</v>
      </c>
      <c r="E759">
        <v>4</v>
      </c>
      <c r="F759">
        <v>9</v>
      </c>
      <c r="G759">
        <v>3</v>
      </c>
      <c r="H759">
        <v>23</v>
      </c>
      <c r="J759" s="55"/>
      <c r="K759" s="55"/>
      <c r="L759" s="55"/>
      <c r="M759" s="55"/>
      <c r="N759" s="55"/>
    </row>
    <row r="760" spans="1:14" x14ac:dyDescent="0.25">
      <c r="A760" t="s">
        <v>927</v>
      </c>
      <c r="B760" t="s">
        <v>101</v>
      </c>
      <c r="C760" t="s">
        <v>115</v>
      </c>
      <c r="D760">
        <v>18</v>
      </c>
      <c r="E760">
        <v>13</v>
      </c>
      <c r="F760">
        <v>9</v>
      </c>
      <c r="G760">
        <v>8</v>
      </c>
      <c r="H760">
        <v>48</v>
      </c>
      <c r="J760" s="55"/>
      <c r="K760" s="55"/>
      <c r="L760" s="55"/>
      <c r="M760" s="55"/>
      <c r="N760" s="55"/>
    </row>
    <row r="761" spans="1:14" x14ac:dyDescent="0.25">
      <c r="A761" t="s">
        <v>928</v>
      </c>
      <c r="B761" t="s">
        <v>101</v>
      </c>
      <c r="C761" t="s">
        <v>22</v>
      </c>
      <c r="D761" t="s">
        <v>132</v>
      </c>
      <c r="E761">
        <v>5</v>
      </c>
      <c r="F761">
        <v>6</v>
      </c>
      <c r="G761" t="s">
        <v>132</v>
      </c>
      <c r="H761">
        <v>15</v>
      </c>
      <c r="J761" s="55"/>
      <c r="K761" s="55"/>
      <c r="L761" s="55"/>
      <c r="M761" s="55"/>
      <c r="N761" s="55"/>
    </row>
    <row r="762" spans="1:14" x14ac:dyDescent="0.25">
      <c r="A762" t="s">
        <v>929</v>
      </c>
      <c r="B762" t="s">
        <v>101</v>
      </c>
      <c r="C762" t="s">
        <v>23</v>
      </c>
      <c r="D762">
        <v>3</v>
      </c>
      <c r="E762" t="s">
        <v>132</v>
      </c>
      <c r="F762" t="s">
        <v>132</v>
      </c>
      <c r="G762" t="s">
        <v>132</v>
      </c>
      <c r="H762">
        <v>6</v>
      </c>
      <c r="J762" s="55"/>
      <c r="K762" s="55"/>
      <c r="L762" s="55"/>
      <c r="M762" s="55"/>
      <c r="N762" s="55"/>
    </row>
    <row r="763" spans="1:14" x14ac:dyDescent="0.25">
      <c r="A763" t="s">
        <v>930</v>
      </c>
      <c r="B763" t="s">
        <v>101</v>
      </c>
      <c r="C763" t="s">
        <v>24</v>
      </c>
      <c r="D763" t="s">
        <v>132</v>
      </c>
      <c r="E763">
        <v>4</v>
      </c>
      <c r="F763">
        <v>3</v>
      </c>
      <c r="G763" t="s">
        <v>132</v>
      </c>
      <c r="H763">
        <v>10</v>
      </c>
      <c r="J763" s="55"/>
      <c r="K763" s="55"/>
      <c r="L763" s="55"/>
      <c r="M763" s="55"/>
      <c r="N763" s="55"/>
    </row>
    <row r="764" spans="1:14" x14ac:dyDescent="0.25">
      <c r="A764" t="s">
        <v>931</v>
      </c>
      <c r="B764" t="s">
        <v>101</v>
      </c>
      <c r="C764" t="s">
        <v>25</v>
      </c>
      <c r="D764">
        <v>51</v>
      </c>
      <c r="E764">
        <v>44</v>
      </c>
      <c r="F764">
        <v>40</v>
      </c>
      <c r="G764">
        <v>24</v>
      </c>
      <c r="H764">
        <v>159</v>
      </c>
      <c r="J764" s="55"/>
      <c r="K764" s="55"/>
      <c r="L764" s="55"/>
      <c r="M764" s="55"/>
      <c r="N764" s="55"/>
    </row>
    <row r="765" spans="1:14" x14ac:dyDescent="0.25">
      <c r="A765" t="s">
        <v>932</v>
      </c>
      <c r="B765" t="s">
        <v>101</v>
      </c>
      <c r="C765" t="s">
        <v>26</v>
      </c>
      <c r="D765" t="s">
        <v>132</v>
      </c>
      <c r="E765" t="s">
        <v>132</v>
      </c>
      <c r="F765" t="s">
        <v>132</v>
      </c>
      <c r="G765" t="s">
        <v>132</v>
      </c>
      <c r="H765" t="s">
        <v>132</v>
      </c>
      <c r="J765" s="55"/>
      <c r="K765" s="55"/>
      <c r="L765" s="55"/>
      <c r="M765" s="55"/>
      <c r="N765" s="55"/>
    </row>
    <row r="766" spans="1:14" x14ac:dyDescent="0.25">
      <c r="A766" t="s">
        <v>933</v>
      </c>
      <c r="B766" t="s">
        <v>101</v>
      </c>
      <c r="C766" t="s">
        <v>27</v>
      </c>
      <c r="D766">
        <v>7</v>
      </c>
      <c r="E766">
        <v>5</v>
      </c>
      <c r="F766">
        <v>8</v>
      </c>
      <c r="G766">
        <v>10</v>
      </c>
      <c r="H766">
        <v>30</v>
      </c>
      <c r="J766" s="55"/>
      <c r="K766" s="55"/>
      <c r="L766" s="55"/>
      <c r="M766" s="55"/>
      <c r="N766" s="55"/>
    </row>
    <row r="767" spans="1:14" x14ac:dyDescent="0.25">
      <c r="A767" t="s">
        <v>934</v>
      </c>
      <c r="B767" t="s">
        <v>101</v>
      </c>
      <c r="C767" t="s">
        <v>28</v>
      </c>
      <c r="D767">
        <v>10</v>
      </c>
      <c r="E767">
        <v>5</v>
      </c>
      <c r="F767">
        <v>9</v>
      </c>
      <c r="G767">
        <v>5</v>
      </c>
      <c r="H767">
        <v>29</v>
      </c>
      <c r="J767" s="55"/>
      <c r="K767" s="55"/>
      <c r="L767" s="55"/>
      <c r="M767" s="55"/>
      <c r="N767" s="55"/>
    </row>
    <row r="768" spans="1:14" x14ac:dyDescent="0.25">
      <c r="A768" t="s">
        <v>935</v>
      </c>
      <c r="B768" t="s">
        <v>101</v>
      </c>
      <c r="C768" t="s">
        <v>29</v>
      </c>
      <c r="D768" t="s">
        <v>132</v>
      </c>
      <c r="E768" t="s">
        <v>132</v>
      </c>
      <c r="F768" t="s">
        <v>132</v>
      </c>
      <c r="G768" t="s">
        <v>132</v>
      </c>
      <c r="H768">
        <v>3</v>
      </c>
      <c r="J768" s="55"/>
      <c r="K768" s="55"/>
      <c r="L768" s="55"/>
      <c r="M768" s="55"/>
      <c r="N768" s="55"/>
    </row>
    <row r="769" spans="1:14" x14ac:dyDescent="0.25">
      <c r="A769" t="s">
        <v>936</v>
      </c>
      <c r="B769" t="s">
        <v>101</v>
      </c>
      <c r="C769" t="s">
        <v>30</v>
      </c>
      <c r="D769">
        <v>3</v>
      </c>
      <c r="E769" t="s">
        <v>132</v>
      </c>
      <c r="F769">
        <v>11</v>
      </c>
      <c r="G769">
        <v>5</v>
      </c>
      <c r="H769">
        <v>20</v>
      </c>
      <c r="J769" s="55"/>
      <c r="K769" s="55"/>
      <c r="L769" s="55"/>
      <c r="M769" s="55"/>
      <c r="N769" s="55"/>
    </row>
    <row r="770" spans="1:14" x14ac:dyDescent="0.25">
      <c r="A770" t="s">
        <v>937</v>
      </c>
      <c r="B770" t="s">
        <v>101</v>
      </c>
      <c r="C770" t="s">
        <v>31</v>
      </c>
      <c r="D770">
        <v>24</v>
      </c>
      <c r="E770">
        <v>21</v>
      </c>
      <c r="F770">
        <v>35</v>
      </c>
      <c r="G770">
        <v>15</v>
      </c>
      <c r="H770">
        <v>95</v>
      </c>
      <c r="J770" s="55"/>
      <c r="K770" s="55"/>
      <c r="L770" s="55"/>
      <c r="M770" s="55"/>
      <c r="N770" s="55"/>
    </row>
    <row r="771" spans="1:14" x14ac:dyDescent="0.25">
      <c r="A771" t="s">
        <v>938</v>
      </c>
      <c r="B771" t="s">
        <v>101</v>
      </c>
      <c r="C771" t="s">
        <v>32</v>
      </c>
      <c r="D771">
        <v>6</v>
      </c>
      <c r="E771">
        <v>6</v>
      </c>
      <c r="F771">
        <v>4</v>
      </c>
      <c r="G771" t="s">
        <v>132</v>
      </c>
      <c r="H771">
        <v>18</v>
      </c>
      <c r="J771" s="55"/>
      <c r="K771" s="55"/>
      <c r="L771" s="55"/>
      <c r="M771" s="55"/>
      <c r="N771" s="55"/>
    </row>
    <row r="772" spans="1:14" x14ac:dyDescent="0.25">
      <c r="A772" t="s">
        <v>939</v>
      </c>
      <c r="B772" t="s">
        <v>101</v>
      </c>
      <c r="C772" t="s">
        <v>33</v>
      </c>
      <c r="D772">
        <v>13</v>
      </c>
      <c r="E772">
        <v>9</v>
      </c>
      <c r="F772" t="s">
        <v>132</v>
      </c>
      <c r="G772">
        <v>5</v>
      </c>
      <c r="H772">
        <v>28</v>
      </c>
      <c r="J772" s="55"/>
      <c r="K772" s="55"/>
      <c r="L772" s="55"/>
      <c r="M772" s="55"/>
      <c r="N772" s="55"/>
    </row>
    <row r="773" spans="1:14" x14ac:dyDescent="0.25">
      <c r="A773" t="s">
        <v>940</v>
      </c>
      <c r="B773" t="s">
        <v>101</v>
      </c>
      <c r="C773" t="s">
        <v>34</v>
      </c>
      <c r="D773" t="s">
        <v>132</v>
      </c>
      <c r="E773">
        <v>5</v>
      </c>
      <c r="F773">
        <v>10</v>
      </c>
      <c r="G773">
        <v>5</v>
      </c>
      <c r="H773">
        <v>22</v>
      </c>
      <c r="J773" s="55"/>
      <c r="K773" s="55"/>
      <c r="L773" s="55"/>
      <c r="M773" s="55"/>
      <c r="N773" s="55"/>
    </row>
    <row r="774" spans="1:14" x14ac:dyDescent="0.25">
      <c r="A774" t="s">
        <v>941</v>
      </c>
      <c r="B774" t="s">
        <v>101</v>
      </c>
      <c r="C774" t="s">
        <v>35</v>
      </c>
      <c r="D774">
        <v>5</v>
      </c>
      <c r="E774">
        <v>8</v>
      </c>
      <c r="F774" t="s">
        <v>132</v>
      </c>
      <c r="G774" t="s">
        <v>132</v>
      </c>
      <c r="H774">
        <v>16</v>
      </c>
      <c r="J774" s="55"/>
      <c r="K774" s="55"/>
      <c r="L774" s="55"/>
      <c r="M774" s="55"/>
      <c r="N774" s="55"/>
    </row>
    <row r="775" spans="1:14" x14ac:dyDescent="0.25">
      <c r="A775" t="s">
        <v>942</v>
      </c>
      <c r="B775" t="s">
        <v>101</v>
      </c>
      <c r="C775" t="s">
        <v>36</v>
      </c>
      <c r="D775" t="s">
        <v>132</v>
      </c>
      <c r="E775" t="s">
        <v>132</v>
      </c>
      <c r="F775" t="s">
        <v>132</v>
      </c>
      <c r="G775" t="s">
        <v>132</v>
      </c>
      <c r="H775">
        <v>6</v>
      </c>
      <c r="J775" s="55"/>
      <c r="K775" s="55"/>
      <c r="L775" s="55"/>
      <c r="M775" s="55"/>
      <c r="N775" s="55"/>
    </row>
    <row r="776" spans="1:14" x14ac:dyDescent="0.25">
      <c r="A776" t="s">
        <v>943</v>
      </c>
      <c r="B776" t="s">
        <v>101</v>
      </c>
      <c r="C776" t="s">
        <v>37</v>
      </c>
      <c r="D776">
        <v>6</v>
      </c>
      <c r="E776">
        <v>10</v>
      </c>
      <c r="F776">
        <v>8</v>
      </c>
      <c r="G776">
        <v>3</v>
      </c>
      <c r="H776">
        <v>27</v>
      </c>
      <c r="J776" s="55"/>
      <c r="K776" s="55"/>
      <c r="L776" s="55"/>
      <c r="M776" s="55"/>
      <c r="N776" s="55"/>
    </row>
    <row r="777" spans="1:14" x14ac:dyDescent="0.25">
      <c r="A777" t="s">
        <v>944</v>
      </c>
      <c r="B777" t="s">
        <v>101</v>
      </c>
      <c r="C777" t="s">
        <v>38</v>
      </c>
      <c r="D777">
        <v>19</v>
      </c>
      <c r="E777">
        <v>19</v>
      </c>
      <c r="F777">
        <v>15</v>
      </c>
      <c r="G777">
        <v>12</v>
      </c>
      <c r="H777">
        <v>65</v>
      </c>
      <c r="J777" s="55"/>
      <c r="K777" s="55"/>
      <c r="L777" s="55"/>
      <c r="M777" s="55"/>
      <c r="N777" s="55"/>
    </row>
    <row r="778" spans="1:14" x14ac:dyDescent="0.25">
      <c r="A778" t="s">
        <v>945</v>
      </c>
      <c r="B778" t="s">
        <v>101</v>
      </c>
      <c r="C778" t="s">
        <v>39</v>
      </c>
      <c r="D778">
        <v>4</v>
      </c>
      <c r="E778">
        <v>3</v>
      </c>
      <c r="F778" t="s">
        <v>132</v>
      </c>
      <c r="G778">
        <v>3</v>
      </c>
      <c r="H778">
        <v>12</v>
      </c>
      <c r="J778" s="55"/>
      <c r="K778" s="55"/>
      <c r="L778" s="55"/>
      <c r="M778" s="55"/>
      <c r="N778" s="55"/>
    </row>
    <row r="779" spans="1:14" x14ac:dyDescent="0.25">
      <c r="A779" t="s">
        <v>946</v>
      </c>
      <c r="B779" t="s">
        <v>101</v>
      </c>
      <c r="C779" t="s">
        <v>40</v>
      </c>
      <c r="D779">
        <v>4</v>
      </c>
      <c r="E779">
        <v>8</v>
      </c>
      <c r="F779" t="s">
        <v>132</v>
      </c>
      <c r="G779" t="s">
        <v>132</v>
      </c>
      <c r="H779">
        <v>13</v>
      </c>
      <c r="J779" s="55"/>
      <c r="K779" s="55"/>
      <c r="L779" s="55"/>
      <c r="M779" s="55"/>
      <c r="N779" s="55"/>
    </row>
    <row r="780" spans="1:14" x14ac:dyDescent="0.25">
      <c r="A780" t="s">
        <v>947</v>
      </c>
      <c r="B780" t="s">
        <v>101</v>
      </c>
      <c r="C780" t="s">
        <v>134</v>
      </c>
      <c r="D780" t="s">
        <v>132</v>
      </c>
      <c r="E780" t="s">
        <v>132</v>
      </c>
      <c r="F780" t="s">
        <v>132</v>
      </c>
      <c r="G780" t="s">
        <v>132</v>
      </c>
      <c r="H780">
        <v>3</v>
      </c>
      <c r="J780" s="55"/>
      <c r="K780" s="55"/>
      <c r="L780" s="55"/>
      <c r="M780" s="55"/>
      <c r="N780" s="55"/>
    </row>
    <row r="781" spans="1:14" x14ac:dyDescent="0.25">
      <c r="A781" t="s">
        <v>948</v>
      </c>
      <c r="B781" t="s">
        <v>111</v>
      </c>
      <c r="C781" t="s">
        <v>17</v>
      </c>
      <c r="D781">
        <v>15</v>
      </c>
      <c r="E781">
        <v>13</v>
      </c>
      <c r="F781">
        <v>24</v>
      </c>
      <c r="G781">
        <v>12</v>
      </c>
      <c r="H781">
        <v>64</v>
      </c>
      <c r="J781" s="55"/>
      <c r="K781" s="55"/>
      <c r="L781" s="55"/>
      <c r="M781" s="55"/>
      <c r="N781" s="55"/>
    </row>
    <row r="782" spans="1:14" x14ac:dyDescent="0.25">
      <c r="A782" t="s">
        <v>949</v>
      </c>
      <c r="B782" t="s">
        <v>111</v>
      </c>
      <c r="C782" t="s">
        <v>18</v>
      </c>
      <c r="D782">
        <v>7</v>
      </c>
      <c r="E782">
        <v>6</v>
      </c>
      <c r="F782">
        <v>15</v>
      </c>
      <c r="G782" t="s">
        <v>132</v>
      </c>
      <c r="H782">
        <v>29</v>
      </c>
      <c r="J782" s="55"/>
      <c r="K782" s="55"/>
      <c r="L782" s="55"/>
      <c r="M782" s="55"/>
      <c r="N782" s="55"/>
    </row>
    <row r="783" spans="1:14" x14ac:dyDescent="0.25">
      <c r="A783" t="s">
        <v>950</v>
      </c>
      <c r="B783" t="s">
        <v>111</v>
      </c>
      <c r="C783" t="s">
        <v>19</v>
      </c>
      <c r="D783">
        <v>5</v>
      </c>
      <c r="E783" t="s">
        <v>132</v>
      </c>
      <c r="F783">
        <v>3</v>
      </c>
      <c r="G783" t="s">
        <v>132</v>
      </c>
      <c r="H783">
        <v>12</v>
      </c>
      <c r="J783" s="55"/>
      <c r="K783" s="55"/>
      <c r="L783" s="55"/>
      <c r="M783" s="55"/>
      <c r="N783" s="55"/>
    </row>
    <row r="784" spans="1:14" x14ac:dyDescent="0.25">
      <c r="A784" t="s">
        <v>951</v>
      </c>
      <c r="B784" t="s">
        <v>111</v>
      </c>
      <c r="C784" t="s">
        <v>20</v>
      </c>
      <c r="D784">
        <v>4</v>
      </c>
      <c r="E784">
        <v>5</v>
      </c>
      <c r="F784">
        <v>6</v>
      </c>
      <c r="G784">
        <v>10</v>
      </c>
      <c r="H784">
        <v>25</v>
      </c>
      <c r="J784" s="55"/>
      <c r="K784" s="55"/>
      <c r="L784" s="55"/>
      <c r="M784" s="55"/>
      <c r="N784" s="55"/>
    </row>
    <row r="785" spans="1:14" x14ac:dyDescent="0.25">
      <c r="A785" t="s">
        <v>952</v>
      </c>
      <c r="B785" t="s">
        <v>111</v>
      </c>
      <c r="C785" t="s">
        <v>21</v>
      </c>
      <c r="D785">
        <v>8</v>
      </c>
      <c r="E785">
        <v>12</v>
      </c>
      <c r="F785">
        <v>14</v>
      </c>
      <c r="G785">
        <v>7</v>
      </c>
      <c r="H785">
        <v>41</v>
      </c>
      <c r="J785" s="55"/>
      <c r="K785" s="55"/>
      <c r="L785" s="55"/>
      <c r="M785" s="55"/>
      <c r="N785" s="55"/>
    </row>
    <row r="786" spans="1:14" x14ac:dyDescent="0.25">
      <c r="A786" t="s">
        <v>953</v>
      </c>
      <c r="B786" t="s">
        <v>111</v>
      </c>
      <c r="C786" t="s">
        <v>115</v>
      </c>
      <c r="D786">
        <v>27</v>
      </c>
      <c r="E786">
        <v>21</v>
      </c>
      <c r="F786">
        <v>14</v>
      </c>
      <c r="G786">
        <v>13</v>
      </c>
      <c r="H786">
        <v>75</v>
      </c>
      <c r="J786" s="55"/>
      <c r="K786" s="55"/>
      <c r="L786" s="55"/>
      <c r="M786" s="55"/>
      <c r="N786" s="55"/>
    </row>
    <row r="787" spans="1:14" x14ac:dyDescent="0.25">
      <c r="A787" t="s">
        <v>954</v>
      </c>
      <c r="B787" t="s">
        <v>111</v>
      </c>
      <c r="C787" t="s">
        <v>22</v>
      </c>
      <c r="D787">
        <v>6</v>
      </c>
      <c r="E787">
        <v>5</v>
      </c>
      <c r="F787">
        <v>3</v>
      </c>
      <c r="G787" t="s">
        <v>132</v>
      </c>
      <c r="H787">
        <v>14</v>
      </c>
      <c r="J787" s="55"/>
      <c r="K787" s="55"/>
      <c r="L787" s="55"/>
      <c r="M787" s="55"/>
      <c r="N787" s="55"/>
    </row>
    <row r="788" spans="1:14" x14ac:dyDescent="0.25">
      <c r="A788" t="s">
        <v>955</v>
      </c>
      <c r="B788" t="s">
        <v>111</v>
      </c>
      <c r="C788" t="s">
        <v>23</v>
      </c>
      <c r="D788">
        <v>3</v>
      </c>
      <c r="E788">
        <v>3</v>
      </c>
      <c r="F788" t="s">
        <v>132</v>
      </c>
      <c r="G788" t="s">
        <v>132</v>
      </c>
      <c r="H788">
        <v>9</v>
      </c>
      <c r="J788" s="55"/>
      <c r="K788" s="55"/>
      <c r="L788" s="55"/>
      <c r="M788" s="55"/>
      <c r="N788" s="55"/>
    </row>
    <row r="789" spans="1:14" x14ac:dyDescent="0.25">
      <c r="A789" t="s">
        <v>956</v>
      </c>
      <c r="B789" t="s">
        <v>111</v>
      </c>
      <c r="C789" t="s">
        <v>24</v>
      </c>
      <c r="D789">
        <v>4</v>
      </c>
      <c r="E789">
        <v>4</v>
      </c>
      <c r="F789">
        <v>3</v>
      </c>
      <c r="G789">
        <v>6</v>
      </c>
      <c r="H789">
        <v>17</v>
      </c>
      <c r="J789" s="55"/>
      <c r="K789" s="55"/>
      <c r="L789" s="55"/>
      <c r="M789" s="55"/>
      <c r="N789" s="55"/>
    </row>
    <row r="790" spans="1:14" x14ac:dyDescent="0.25">
      <c r="A790" t="s">
        <v>957</v>
      </c>
      <c r="B790" t="s">
        <v>111</v>
      </c>
      <c r="C790" t="s">
        <v>25</v>
      </c>
      <c r="D790">
        <v>42</v>
      </c>
      <c r="E790">
        <v>84</v>
      </c>
      <c r="F790">
        <v>51</v>
      </c>
      <c r="G790">
        <v>59</v>
      </c>
      <c r="H790">
        <v>236</v>
      </c>
      <c r="J790" s="55"/>
      <c r="K790" s="55"/>
      <c r="L790" s="55"/>
      <c r="M790" s="55"/>
      <c r="N790" s="55"/>
    </row>
    <row r="791" spans="1:14" x14ac:dyDescent="0.25">
      <c r="A791" t="s">
        <v>958</v>
      </c>
      <c r="B791" t="s">
        <v>111</v>
      </c>
      <c r="C791" t="s">
        <v>26</v>
      </c>
      <c r="D791" t="s">
        <v>132</v>
      </c>
      <c r="E791" t="s">
        <v>132</v>
      </c>
      <c r="F791" t="s">
        <v>132</v>
      </c>
      <c r="G791" t="s">
        <v>132</v>
      </c>
      <c r="H791">
        <v>4</v>
      </c>
      <c r="J791" s="55"/>
      <c r="K791" s="55"/>
      <c r="L791" s="55"/>
      <c r="M791" s="55"/>
      <c r="N791" s="55"/>
    </row>
    <row r="792" spans="1:14" x14ac:dyDescent="0.25">
      <c r="A792" t="s">
        <v>959</v>
      </c>
      <c r="B792" t="s">
        <v>111</v>
      </c>
      <c r="C792" t="s">
        <v>27</v>
      </c>
      <c r="D792">
        <v>10</v>
      </c>
      <c r="E792">
        <v>13</v>
      </c>
      <c r="F792">
        <v>10</v>
      </c>
      <c r="G792">
        <v>11</v>
      </c>
      <c r="H792">
        <v>44</v>
      </c>
      <c r="J792" s="55"/>
      <c r="K792" s="55"/>
      <c r="L792" s="55"/>
      <c r="M792" s="55"/>
      <c r="N792" s="55"/>
    </row>
    <row r="793" spans="1:14" x14ac:dyDescent="0.25">
      <c r="A793" t="s">
        <v>960</v>
      </c>
      <c r="B793" t="s">
        <v>111</v>
      </c>
      <c r="C793" t="s">
        <v>28</v>
      </c>
      <c r="D793">
        <v>9</v>
      </c>
      <c r="E793">
        <v>10</v>
      </c>
      <c r="F793">
        <v>6</v>
      </c>
      <c r="G793">
        <v>8</v>
      </c>
      <c r="H793">
        <v>33</v>
      </c>
      <c r="J793" s="55"/>
      <c r="K793" s="55"/>
      <c r="L793" s="55"/>
      <c r="M793" s="55"/>
      <c r="N793" s="55"/>
    </row>
    <row r="794" spans="1:14" x14ac:dyDescent="0.25">
      <c r="A794" t="s">
        <v>961</v>
      </c>
      <c r="B794" t="s">
        <v>111</v>
      </c>
      <c r="C794" t="s">
        <v>29</v>
      </c>
      <c r="D794">
        <v>3</v>
      </c>
      <c r="E794" t="s">
        <v>132</v>
      </c>
      <c r="F794" t="s">
        <v>132</v>
      </c>
      <c r="G794">
        <v>3</v>
      </c>
      <c r="H794">
        <v>7</v>
      </c>
      <c r="J794" s="55"/>
      <c r="K794" s="55"/>
      <c r="L794" s="55"/>
      <c r="M794" s="55"/>
      <c r="N794" s="55"/>
    </row>
    <row r="795" spans="1:14" x14ac:dyDescent="0.25">
      <c r="A795" t="s">
        <v>962</v>
      </c>
      <c r="B795" t="s">
        <v>111</v>
      </c>
      <c r="C795" t="s">
        <v>30</v>
      </c>
      <c r="D795">
        <v>4</v>
      </c>
      <c r="E795">
        <v>9</v>
      </c>
      <c r="F795">
        <v>13</v>
      </c>
      <c r="G795">
        <v>6</v>
      </c>
      <c r="H795">
        <v>32</v>
      </c>
      <c r="J795" s="55"/>
      <c r="K795" s="55"/>
      <c r="L795" s="55"/>
      <c r="M795" s="55"/>
      <c r="N795" s="55"/>
    </row>
    <row r="796" spans="1:14" x14ac:dyDescent="0.25">
      <c r="A796" t="s">
        <v>963</v>
      </c>
      <c r="B796" t="s">
        <v>111</v>
      </c>
      <c r="C796" t="s">
        <v>31</v>
      </c>
      <c r="D796">
        <v>19</v>
      </c>
      <c r="E796">
        <v>24</v>
      </c>
      <c r="F796">
        <v>22</v>
      </c>
      <c r="G796">
        <v>19</v>
      </c>
      <c r="H796">
        <v>84</v>
      </c>
      <c r="J796" s="55"/>
      <c r="K796" s="55"/>
      <c r="L796" s="55"/>
      <c r="M796" s="55"/>
      <c r="N796" s="55"/>
    </row>
    <row r="797" spans="1:14" x14ac:dyDescent="0.25">
      <c r="A797" t="s">
        <v>964</v>
      </c>
      <c r="B797" t="s">
        <v>111</v>
      </c>
      <c r="C797" t="s">
        <v>32</v>
      </c>
      <c r="D797" t="s">
        <v>132</v>
      </c>
      <c r="E797">
        <v>6</v>
      </c>
      <c r="F797">
        <v>8</v>
      </c>
      <c r="G797">
        <v>5</v>
      </c>
      <c r="H797">
        <v>21</v>
      </c>
      <c r="J797" s="55"/>
      <c r="K797" s="55"/>
      <c r="L797" s="55"/>
      <c r="M797" s="55"/>
      <c r="N797" s="55"/>
    </row>
    <row r="798" spans="1:14" x14ac:dyDescent="0.25">
      <c r="A798" t="s">
        <v>965</v>
      </c>
      <c r="B798" t="s">
        <v>111</v>
      </c>
      <c r="C798" t="s">
        <v>33</v>
      </c>
      <c r="D798">
        <v>6</v>
      </c>
      <c r="E798">
        <v>18</v>
      </c>
      <c r="F798">
        <v>7</v>
      </c>
      <c r="G798">
        <v>8</v>
      </c>
      <c r="H798">
        <v>39</v>
      </c>
      <c r="J798" s="55"/>
      <c r="K798" s="55"/>
      <c r="L798" s="55"/>
      <c r="M798" s="55"/>
      <c r="N798" s="55"/>
    </row>
    <row r="799" spans="1:14" x14ac:dyDescent="0.25">
      <c r="A799" t="s">
        <v>966</v>
      </c>
      <c r="B799" t="s">
        <v>111</v>
      </c>
      <c r="C799" t="s">
        <v>34</v>
      </c>
      <c r="D799">
        <v>5</v>
      </c>
      <c r="E799" t="s">
        <v>132</v>
      </c>
      <c r="F799">
        <v>5</v>
      </c>
      <c r="G799" t="s">
        <v>132</v>
      </c>
      <c r="H799">
        <v>12</v>
      </c>
      <c r="J799" s="55"/>
      <c r="K799" s="55"/>
      <c r="L799" s="55"/>
      <c r="M799" s="55"/>
      <c r="N799" s="55"/>
    </row>
    <row r="800" spans="1:14" x14ac:dyDescent="0.25">
      <c r="A800" t="s">
        <v>967</v>
      </c>
      <c r="B800" t="s">
        <v>111</v>
      </c>
      <c r="C800" t="s">
        <v>35</v>
      </c>
      <c r="D800">
        <v>7</v>
      </c>
      <c r="E800" t="s">
        <v>132</v>
      </c>
      <c r="F800" t="s">
        <v>132</v>
      </c>
      <c r="G800">
        <v>3</v>
      </c>
      <c r="H800">
        <v>14</v>
      </c>
      <c r="J800" s="55"/>
      <c r="K800" s="55"/>
      <c r="L800" s="55"/>
      <c r="M800" s="55"/>
      <c r="N800" s="55"/>
    </row>
    <row r="801" spans="1:14" x14ac:dyDescent="0.25">
      <c r="A801" t="s">
        <v>968</v>
      </c>
      <c r="B801" t="s">
        <v>111</v>
      </c>
      <c r="C801" t="s">
        <v>36</v>
      </c>
      <c r="D801">
        <v>3</v>
      </c>
      <c r="E801">
        <v>5</v>
      </c>
      <c r="F801" t="s">
        <v>132</v>
      </c>
      <c r="G801">
        <v>5</v>
      </c>
      <c r="H801">
        <v>15</v>
      </c>
      <c r="J801" s="55"/>
      <c r="K801" s="55"/>
      <c r="L801" s="55"/>
      <c r="M801" s="55"/>
      <c r="N801" s="55"/>
    </row>
    <row r="802" spans="1:14" x14ac:dyDescent="0.25">
      <c r="A802" t="s">
        <v>969</v>
      </c>
      <c r="B802" t="s">
        <v>111</v>
      </c>
      <c r="C802" t="s">
        <v>37</v>
      </c>
      <c r="D802" t="s">
        <v>132</v>
      </c>
      <c r="E802">
        <v>3</v>
      </c>
      <c r="F802">
        <v>8</v>
      </c>
      <c r="G802">
        <v>4</v>
      </c>
      <c r="H802">
        <v>17</v>
      </c>
      <c r="J802" s="55"/>
      <c r="K802" s="55"/>
      <c r="L802" s="55"/>
      <c r="M802" s="55"/>
      <c r="N802" s="55"/>
    </row>
    <row r="803" spans="1:14" x14ac:dyDescent="0.25">
      <c r="A803" t="s">
        <v>970</v>
      </c>
      <c r="B803" t="s">
        <v>111</v>
      </c>
      <c r="C803" t="s">
        <v>38</v>
      </c>
      <c r="D803">
        <v>11</v>
      </c>
      <c r="E803">
        <v>28</v>
      </c>
      <c r="F803">
        <v>20</v>
      </c>
      <c r="G803">
        <v>27</v>
      </c>
      <c r="H803">
        <v>86</v>
      </c>
      <c r="J803" s="55"/>
      <c r="K803" s="55"/>
      <c r="L803" s="55"/>
      <c r="M803" s="55"/>
      <c r="N803" s="55"/>
    </row>
    <row r="804" spans="1:14" x14ac:dyDescent="0.25">
      <c r="A804" t="s">
        <v>971</v>
      </c>
      <c r="B804" t="s">
        <v>111</v>
      </c>
      <c r="C804" t="s">
        <v>39</v>
      </c>
      <c r="D804">
        <v>6</v>
      </c>
      <c r="E804">
        <v>10</v>
      </c>
      <c r="F804" t="s">
        <v>132</v>
      </c>
      <c r="G804">
        <v>7</v>
      </c>
      <c r="H804">
        <v>24</v>
      </c>
      <c r="J804" s="55"/>
      <c r="K804" s="55"/>
      <c r="L804" s="55"/>
      <c r="M804" s="55"/>
      <c r="N804" s="55"/>
    </row>
    <row r="805" spans="1:14" x14ac:dyDescent="0.25">
      <c r="A805" t="s">
        <v>972</v>
      </c>
      <c r="B805" t="s">
        <v>111</v>
      </c>
      <c r="C805" t="s">
        <v>40</v>
      </c>
      <c r="D805">
        <v>6</v>
      </c>
      <c r="E805">
        <v>7</v>
      </c>
      <c r="F805" t="s">
        <v>132</v>
      </c>
      <c r="G805">
        <v>3</v>
      </c>
      <c r="H805">
        <v>17</v>
      </c>
      <c r="J805" s="55"/>
      <c r="K805" s="55"/>
      <c r="L805" s="55"/>
      <c r="M805" s="55"/>
      <c r="N805" s="55"/>
    </row>
    <row r="806" spans="1:14" x14ac:dyDescent="0.25">
      <c r="A806" t="s">
        <v>973</v>
      </c>
      <c r="B806" t="s">
        <v>111</v>
      </c>
      <c r="C806" t="s">
        <v>134</v>
      </c>
      <c r="D806">
        <v>3</v>
      </c>
      <c r="E806">
        <v>4</v>
      </c>
      <c r="F806" t="s">
        <v>132</v>
      </c>
      <c r="G806">
        <v>4</v>
      </c>
      <c r="H806">
        <v>13</v>
      </c>
      <c r="J806" s="55"/>
      <c r="K806" s="55"/>
      <c r="L806" s="55"/>
      <c r="M806" s="55"/>
      <c r="N806" s="55"/>
    </row>
    <row r="807" spans="1:14" x14ac:dyDescent="0.25">
      <c r="A807" t="s">
        <v>974</v>
      </c>
      <c r="B807" t="s">
        <v>98</v>
      </c>
      <c r="C807" t="s">
        <v>17</v>
      </c>
      <c r="D807">
        <v>10</v>
      </c>
      <c r="E807">
        <v>12</v>
      </c>
      <c r="F807">
        <v>6</v>
      </c>
      <c r="G807">
        <v>6</v>
      </c>
      <c r="H807">
        <v>34</v>
      </c>
      <c r="J807" s="55"/>
      <c r="K807" s="55"/>
      <c r="L807" s="55"/>
      <c r="M807" s="55"/>
      <c r="N807" s="55"/>
    </row>
    <row r="808" spans="1:14" x14ac:dyDescent="0.25">
      <c r="A808" t="s">
        <v>975</v>
      </c>
      <c r="B808" t="s">
        <v>98</v>
      </c>
      <c r="C808" t="s">
        <v>18</v>
      </c>
      <c r="D808">
        <v>4</v>
      </c>
      <c r="E808">
        <v>6</v>
      </c>
      <c r="F808" t="s">
        <v>132</v>
      </c>
      <c r="G808" t="s">
        <v>132</v>
      </c>
      <c r="H808">
        <v>14</v>
      </c>
      <c r="J808" s="55"/>
      <c r="K808" s="55"/>
      <c r="L808" s="55"/>
      <c r="M808" s="55"/>
      <c r="N808" s="55"/>
    </row>
    <row r="809" spans="1:14" x14ac:dyDescent="0.25">
      <c r="A809" t="s">
        <v>976</v>
      </c>
      <c r="B809" t="s">
        <v>98</v>
      </c>
      <c r="C809" t="s">
        <v>19</v>
      </c>
      <c r="D809" t="s">
        <v>132</v>
      </c>
      <c r="E809" t="s">
        <v>132</v>
      </c>
      <c r="F809" t="s">
        <v>132</v>
      </c>
      <c r="G809" t="s">
        <v>132</v>
      </c>
      <c r="H809">
        <v>5</v>
      </c>
      <c r="J809" s="55"/>
      <c r="K809" s="55"/>
      <c r="L809" s="55"/>
      <c r="M809" s="55"/>
      <c r="N809" s="55"/>
    </row>
    <row r="810" spans="1:14" x14ac:dyDescent="0.25">
      <c r="A810" t="s">
        <v>977</v>
      </c>
      <c r="B810" t="s">
        <v>98</v>
      </c>
      <c r="C810" t="s">
        <v>20</v>
      </c>
      <c r="D810">
        <v>5</v>
      </c>
      <c r="E810">
        <v>4</v>
      </c>
      <c r="F810">
        <v>3</v>
      </c>
      <c r="G810">
        <v>3</v>
      </c>
      <c r="H810">
        <v>15</v>
      </c>
      <c r="J810" s="55"/>
      <c r="K810" s="55"/>
      <c r="L810" s="55"/>
      <c r="M810" s="55"/>
      <c r="N810" s="55"/>
    </row>
    <row r="811" spans="1:14" x14ac:dyDescent="0.25">
      <c r="A811" t="s">
        <v>978</v>
      </c>
      <c r="B811" t="s">
        <v>98</v>
      </c>
      <c r="C811" t="s">
        <v>21</v>
      </c>
      <c r="D811">
        <v>6</v>
      </c>
      <c r="E811">
        <v>7</v>
      </c>
      <c r="F811">
        <v>11</v>
      </c>
      <c r="G811">
        <v>4</v>
      </c>
      <c r="H811">
        <v>28</v>
      </c>
      <c r="J811" s="55"/>
      <c r="K811" s="55"/>
      <c r="L811" s="55"/>
      <c r="M811" s="55"/>
      <c r="N811" s="55"/>
    </row>
    <row r="812" spans="1:14" x14ac:dyDescent="0.25">
      <c r="A812" t="s">
        <v>979</v>
      </c>
      <c r="B812" t="s">
        <v>98</v>
      </c>
      <c r="C812" t="s">
        <v>115</v>
      </c>
      <c r="D812">
        <v>4</v>
      </c>
      <c r="E812">
        <v>9</v>
      </c>
      <c r="F812">
        <v>4</v>
      </c>
      <c r="G812">
        <v>3</v>
      </c>
      <c r="H812">
        <v>20</v>
      </c>
      <c r="J812" s="55"/>
      <c r="K812" s="55"/>
      <c r="L812" s="55"/>
      <c r="M812" s="55"/>
      <c r="N812" s="55"/>
    </row>
    <row r="813" spans="1:14" x14ac:dyDescent="0.25">
      <c r="A813" t="s">
        <v>980</v>
      </c>
      <c r="B813" t="s">
        <v>98</v>
      </c>
      <c r="C813" t="s">
        <v>22</v>
      </c>
      <c r="D813" t="s">
        <v>132</v>
      </c>
      <c r="E813" t="s">
        <v>132</v>
      </c>
      <c r="F813" t="s">
        <v>132</v>
      </c>
      <c r="G813" t="s">
        <v>132</v>
      </c>
      <c r="H813">
        <v>5</v>
      </c>
      <c r="J813" s="55"/>
      <c r="K813" s="55"/>
      <c r="L813" s="55"/>
      <c r="M813" s="55"/>
      <c r="N813" s="55"/>
    </row>
    <row r="814" spans="1:14" x14ac:dyDescent="0.25">
      <c r="A814" t="s">
        <v>981</v>
      </c>
      <c r="B814" t="s">
        <v>98</v>
      </c>
      <c r="C814" t="s">
        <v>23</v>
      </c>
      <c r="D814">
        <v>6</v>
      </c>
      <c r="E814">
        <v>3</v>
      </c>
      <c r="F814" t="s">
        <v>132</v>
      </c>
      <c r="G814" t="s">
        <v>132</v>
      </c>
      <c r="H814">
        <v>9</v>
      </c>
      <c r="J814" s="55"/>
      <c r="K814" s="55"/>
      <c r="L814" s="55"/>
      <c r="M814" s="55"/>
      <c r="N814" s="55"/>
    </row>
    <row r="815" spans="1:14" x14ac:dyDescent="0.25">
      <c r="A815" t="s">
        <v>982</v>
      </c>
      <c r="B815" t="s">
        <v>98</v>
      </c>
      <c r="C815" t="s">
        <v>24</v>
      </c>
      <c r="D815">
        <v>3</v>
      </c>
      <c r="E815">
        <v>5</v>
      </c>
      <c r="F815">
        <v>3</v>
      </c>
      <c r="G815">
        <v>3</v>
      </c>
      <c r="H815">
        <v>14</v>
      </c>
      <c r="J815" s="55"/>
      <c r="K815" s="55"/>
      <c r="L815" s="55"/>
      <c r="M815" s="55"/>
      <c r="N815" s="55"/>
    </row>
    <row r="816" spans="1:14" x14ac:dyDescent="0.25">
      <c r="A816" t="s">
        <v>983</v>
      </c>
      <c r="B816" t="s">
        <v>98</v>
      </c>
      <c r="C816" t="s">
        <v>25</v>
      </c>
      <c r="D816">
        <v>24</v>
      </c>
      <c r="E816">
        <v>30</v>
      </c>
      <c r="F816">
        <v>34</v>
      </c>
      <c r="G816">
        <v>18</v>
      </c>
      <c r="H816">
        <v>106</v>
      </c>
      <c r="J816" s="55"/>
      <c r="K816" s="55"/>
      <c r="L816" s="55"/>
      <c r="M816" s="55"/>
      <c r="N816" s="55"/>
    </row>
    <row r="817" spans="1:14" x14ac:dyDescent="0.25">
      <c r="A817" t="s">
        <v>984</v>
      </c>
      <c r="B817" t="s">
        <v>98</v>
      </c>
      <c r="C817" t="s">
        <v>26</v>
      </c>
      <c r="D817" t="s">
        <v>132</v>
      </c>
      <c r="E817" t="s">
        <v>132</v>
      </c>
      <c r="F817" t="s">
        <v>132</v>
      </c>
      <c r="G817" t="s">
        <v>132</v>
      </c>
      <c r="H817">
        <v>5</v>
      </c>
      <c r="J817" s="55"/>
      <c r="K817" s="55"/>
      <c r="L817" s="55"/>
      <c r="M817" s="55"/>
      <c r="N817" s="55"/>
    </row>
    <row r="818" spans="1:14" x14ac:dyDescent="0.25">
      <c r="A818" t="s">
        <v>985</v>
      </c>
      <c r="B818" t="s">
        <v>98</v>
      </c>
      <c r="C818" t="s">
        <v>27</v>
      </c>
      <c r="D818">
        <v>8</v>
      </c>
      <c r="E818">
        <v>5</v>
      </c>
      <c r="F818">
        <v>8</v>
      </c>
      <c r="G818">
        <v>5</v>
      </c>
      <c r="H818">
        <v>26</v>
      </c>
      <c r="J818" s="55"/>
      <c r="K818" s="55"/>
      <c r="L818" s="55"/>
      <c r="M818" s="55"/>
      <c r="N818" s="55"/>
    </row>
    <row r="819" spans="1:14" x14ac:dyDescent="0.25">
      <c r="A819" t="s">
        <v>986</v>
      </c>
      <c r="B819" t="s">
        <v>98</v>
      </c>
      <c r="C819" t="s">
        <v>28</v>
      </c>
      <c r="D819">
        <v>6</v>
      </c>
      <c r="E819">
        <v>3</v>
      </c>
      <c r="F819">
        <v>7</v>
      </c>
      <c r="G819" t="s">
        <v>132</v>
      </c>
      <c r="H819">
        <v>18</v>
      </c>
      <c r="J819" s="55"/>
      <c r="K819" s="55"/>
      <c r="L819" s="55"/>
      <c r="M819" s="55"/>
      <c r="N819" s="55"/>
    </row>
    <row r="820" spans="1:14" x14ac:dyDescent="0.25">
      <c r="A820" t="s">
        <v>987</v>
      </c>
      <c r="B820" t="s">
        <v>98</v>
      </c>
      <c r="C820" t="s">
        <v>29</v>
      </c>
      <c r="D820" t="s">
        <v>132</v>
      </c>
      <c r="E820" t="s">
        <v>132</v>
      </c>
      <c r="F820" t="s">
        <v>132</v>
      </c>
      <c r="G820" t="s">
        <v>132</v>
      </c>
      <c r="H820" t="s">
        <v>132</v>
      </c>
      <c r="J820" s="55"/>
      <c r="K820" s="55"/>
      <c r="L820" s="55"/>
      <c r="M820" s="55"/>
      <c r="N820" s="55"/>
    </row>
    <row r="821" spans="1:14" x14ac:dyDescent="0.25">
      <c r="A821" t="s">
        <v>988</v>
      </c>
      <c r="B821" t="s">
        <v>98</v>
      </c>
      <c r="C821" t="s">
        <v>30</v>
      </c>
      <c r="D821" t="s">
        <v>132</v>
      </c>
      <c r="E821">
        <v>10</v>
      </c>
      <c r="F821">
        <v>3</v>
      </c>
      <c r="G821">
        <v>3</v>
      </c>
      <c r="H821">
        <v>18</v>
      </c>
      <c r="J821" s="55"/>
      <c r="K821" s="55"/>
      <c r="L821" s="55"/>
      <c r="M821" s="55"/>
      <c r="N821" s="55"/>
    </row>
    <row r="822" spans="1:14" x14ac:dyDescent="0.25">
      <c r="A822" t="s">
        <v>989</v>
      </c>
      <c r="B822" t="s">
        <v>98</v>
      </c>
      <c r="C822" t="s">
        <v>31</v>
      </c>
      <c r="D822">
        <v>19</v>
      </c>
      <c r="E822">
        <v>20</v>
      </c>
      <c r="F822">
        <v>26</v>
      </c>
      <c r="G822">
        <v>15</v>
      </c>
      <c r="H822">
        <v>80</v>
      </c>
      <c r="J822" s="55"/>
      <c r="K822" s="55"/>
      <c r="L822" s="55"/>
      <c r="M822" s="55"/>
      <c r="N822" s="55"/>
    </row>
    <row r="823" spans="1:14" x14ac:dyDescent="0.25">
      <c r="A823" t="s">
        <v>990</v>
      </c>
      <c r="B823" t="s">
        <v>98</v>
      </c>
      <c r="C823" t="s">
        <v>32</v>
      </c>
      <c r="D823">
        <v>3</v>
      </c>
      <c r="E823">
        <v>6</v>
      </c>
      <c r="F823">
        <v>4</v>
      </c>
      <c r="G823" t="s">
        <v>132</v>
      </c>
      <c r="H823">
        <v>15</v>
      </c>
      <c r="J823" s="55"/>
      <c r="K823" s="55"/>
      <c r="L823" s="55"/>
      <c r="M823" s="55"/>
      <c r="N823" s="55"/>
    </row>
    <row r="824" spans="1:14" x14ac:dyDescent="0.25">
      <c r="A824" t="s">
        <v>991</v>
      </c>
      <c r="B824" t="s">
        <v>98</v>
      </c>
      <c r="C824" t="s">
        <v>33</v>
      </c>
      <c r="D824">
        <v>8</v>
      </c>
      <c r="E824">
        <v>9</v>
      </c>
      <c r="F824">
        <v>6</v>
      </c>
      <c r="G824">
        <v>3</v>
      </c>
      <c r="H824">
        <v>26</v>
      </c>
      <c r="J824" s="55"/>
      <c r="K824" s="55"/>
      <c r="L824" s="55"/>
      <c r="M824" s="55"/>
      <c r="N824" s="55"/>
    </row>
    <row r="825" spans="1:14" x14ac:dyDescent="0.25">
      <c r="A825" t="s">
        <v>992</v>
      </c>
      <c r="B825" t="s">
        <v>98</v>
      </c>
      <c r="C825" t="s">
        <v>34</v>
      </c>
      <c r="D825">
        <v>4</v>
      </c>
      <c r="E825">
        <v>3</v>
      </c>
      <c r="F825">
        <v>3</v>
      </c>
      <c r="G825">
        <v>4</v>
      </c>
      <c r="H825">
        <v>14</v>
      </c>
      <c r="J825" s="55"/>
      <c r="K825" s="55"/>
      <c r="L825" s="55"/>
      <c r="M825" s="55"/>
      <c r="N825" s="55"/>
    </row>
    <row r="826" spans="1:14" x14ac:dyDescent="0.25">
      <c r="A826" t="s">
        <v>993</v>
      </c>
      <c r="B826" t="s">
        <v>98</v>
      </c>
      <c r="C826" t="s">
        <v>35</v>
      </c>
      <c r="D826">
        <v>6</v>
      </c>
      <c r="E826">
        <v>4</v>
      </c>
      <c r="F826">
        <v>3</v>
      </c>
      <c r="G826" t="s">
        <v>132</v>
      </c>
      <c r="H826">
        <v>13</v>
      </c>
      <c r="J826" s="55"/>
      <c r="K826" s="55"/>
      <c r="L826" s="55"/>
      <c r="M826" s="55"/>
      <c r="N826" s="55"/>
    </row>
    <row r="827" spans="1:14" x14ac:dyDescent="0.25">
      <c r="A827" t="s">
        <v>994</v>
      </c>
      <c r="B827" t="s">
        <v>98</v>
      </c>
      <c r="C827" t="s">
        <v>36</v>
      </c>
      <c r="D827" t="s">
        <v>132</v>
      </c>
      <c r="E827" t="s">
        <v>132</v>
      </c>
      <c r="F827">
        <v>3</v>
      </c>
      <c r="G827">
        <v>3</v>
      </c>
      <c r="H827">
        <v>8</v>
      </c>
      <c r="J827" s="55"/>
      <c r="K827" s="55"/>
      <c r="L827" s="55"/>
      <c r="M827" s="55"/>
      <c r="N827" s="55"/>
    </row>
    <row r="828" spans="1:14" x14ac:dyDescent="0.25">
      <c r="A828" t="s">
        <v>995</v>
      </c>
      <c r="B828" t="s">
        <v>98</v>
      </c>
      <c r="C828" t="s">
        <v>37</v>
      </c>
      <c r="D828" t="s">
        <v>132</v>
      </c>
      <c r="E828" t="s">
        <v>132</v>
      </c>
      <c r="F828">
        <v>3</v>
      </c>
      <c r="G828" t="s">
        <v>132</v>
      </c>
      <c r="H828">
        <v>9</v>
      </c>
      <c r="J828" s="55"/>
      <c r="K828" s="55"/>
      <c r="L828" s="55"/>
      <c r="M828" s="55"/>
      <c r="N828" s="55"/>
    </row>
    <row r="829" spans="1:14" x14ac:dyDescent="0.25">
      <c r="A829" t="s">
        <v>996</v>
      </c>
      <c r="B829" t="s">
        <v>98</v>
      </c>
      <c r="C829" t="s">
        <v>38</v>
      </c>
      <c r="D829">
        <v>14</v>
      </c>
      <c r="E829">
        <v>20</v>
      </c>
      <c r="F829">
        <v>15</v>
      </c>
      <c r="G829">
        <v>12</v>
      </c>
      <c r="H829">
        <v>61</v>
      </c>
      <c r="J829" s="55"/>
      <c r="K829" s="55"/>
      <c r="L829" s="55"/>
      <c r="M829" s="55"/>
      <c r="N829" s="55"/>
    </row>
    <row r="830" spans="1:14" x14ac:dyDescent="0.25">
      <c r="A830" t="s">
        <v>997</v>
      </c>
      <c r="B830" t="s">
        <v>98</v>
      </c>
      <c r="C830" t="s">
        <v>39</v>
      </c>
      <c r="D830">
        <v>3</v>
      </c>
      <c r="E830">
        <v>8</v>
      </c>
      <c r="F830">
        <v>7</v>
      </c>
      <c r="G830">
        <v>3</v>
      </c>
      <c r="H830">
        <v>21</v>
      </c>
      <c r="J830" s="55"/>
      <c r="K830" s="55"/>
      <c r="L830" s="55"/>
      <c r="M830" s="55"/>
      <c r="N830" s="55"/>
    </row>
    <row r="831" spans="1:14" x14ac:dyDescent="0.25">
      <c r="A831" t="s">
        <v>998</v>
      </c>
      <c r="B831" t="s">
        <v>98</v>
      </c>
      <c r="C831" t="s">
        <v>40</v>
      </c>
      <c r="D831">
        <v>5</v>
      </c>
      <c r="E831">
        <v>4</v>
      </c>
      <c r="F831" t="s">
        <v>132</v>
      </c>
      <c r="G831">
        <v>5</v>
      </c>
      <c r="H831">
        <v>16</v>
      </c>
      <c r="J831" s="55"/>
      <c r="K831" s="55"/>
      <c r="L831" s="55"/>
      <c r="M831" s="55"/>
      <c r="N831" s="55"/>
    </row>
    <row r="832" spans="1:14" x14ac:dyDescent="0.25">
      <c r="A832" t="s">
        <v>999</v>
      </c>
      <c r="B832" t="s">
        <v>98</v>
      </c>
      <c r="C832" t="s">
        <v>134</v>
      </c>
      <c r="D832" t="s">
        <v>132</v>
      </c>
      <c r="E832" t="s">
        <v>132</v>
      </c>
      <c r="F832" t="s">
        <v>132</v>
      </c>
      <c r="G832" t="s">
        <v>132</v>
      </c>
      <c r="H832">
        <v>4</v>
      </c>
      <c r="J832" s="55"/>
      <c r="K832" s="55"/>
      <c r="L832" s="55"/>
      <c r="M832" s="55"/>
      <c r="N832" s="55"/>
    </row>
    <row r="833" spans="1:14" x14ac:dyDescent="0.25">
      <c r="A833" t="s">
        <v>1000</v>
      </c>
      <c r="B833" t="s">
        <v>83</v>
      </c>
      <c r="C833" t="s">
        <v>17</v>
      </c>
      <c r="D833">
        <v>7</v>
      </c>
      <c r="E833">
        <v>10</v>
      </c>
      <c r="F833">
        <v>10</v>
      </c>
      <c r="G833">
        <v>6</v>
      </c>
      <c r="H833">
        <v>33</v>
      </c>
      <c r="J833" s="55"/>
      <c r="K833" s="55"/>
      <c r="L833" s="55"/>
      <c r="M833" s="55"/>
      <c r="N833" s="55"/>
    </row>
    <row r="834" spans="1:14" x14ac:dyDescent="0.25">
      <c r="A834" t="s">
        <v>1001</v>
      </c>
      <c r="B834" t="s">
        <v>83</v>
      </c>
      <c r="C834" t="s">
        <v>18</v>
      </c>
      <c r="D834">
        <v>3</v>
      </c>
      <c r="E834">
        <v>3</v>
      </c>
      <c r="F834">
        <v>5</v>
      </c>
      <c r="G834">
        <v>3</v>
      </c>
      <c r="H834">
        <v>14</v>
      </c>
      <c r="J834" s="55"/>
      <c r="K834" s="55"/>
      <c r="L834" s="55"/>
      <c r="M834" s="55"/>
      <c r="N834" s="55"/>
    </row>
    <row r="835" spans="1:14" x14ac:dyDescent="0.25">
      <c r="A835" t="s">
        <v>1002</v>
      </c>
      <c r="B835" t="s">
        <v>83</v>
      </c>
      <c r="C835" t="s">
        <v>19</v>
      </c>
      <c r="D835" t="s">
        <v>132</v>
      </c>
      <c r="E835" t="s">
        <v>132</v>
      </c>
      <c r="F835" t="s">
        <v>132</v>
      </c>
      <c r="G835" t="s">
        <v>132</v>
      </c>
      <c r="H835">
        <v>5</v>
      </c>
      <c r="J835" s="55"/>
      <c r="K835" s="55"/>
      <c r="L835" s="55"/>
      <c r="M835" s="55"/>
      <c r="N835" s="55"/>
    </row>
    <row r="836" spans="1:14" x14ac:dyDescent="0.25">
      <c r="A836" t="s">
        <v>1003</v>
      </c>
      <c r="B836" t="s">
        <v>83</v>
      </c>
      <c r="C836" t="s">
        <v>20</v>
      </c>
      <c r="D836">
        <v>4</v>
      </c>
      <c r="E836">
        <v>5</v>
      </c>
      <c r="F836">
        <v>3</v>
      </c>
      <c r="G836">
        <v>3</v>
      </c>
      <c r="H836">
        <v>15</v>
      </c>
      <c r="J836" s="55"/>
      <c r="K836" s="55"/>
      <c r="L836" s="55"/>
      <c r="M836" s="55"/>
      <c r="N836" s="55"/>
    </row>
    <row r="837" spans="1:14" x14ac:dyDescent="0.25">
      <c r="A837" t="s">
        <v>1004</v>
      </c>
      <c r="B837" t="s">
        <v>83</v>
      </c>
      <c r="C837" t="s">
        <v>21</v>
      </c>
      <c r="D837">
        <v>6</v>
      </c>
      <c r="E837">
        <v>4</v>
      </c>
      <c r="F837">
        <v>5</v>
      </c>
      <c r="G837" t="s">
        <v>132</v>
      </c>
      <c r="H837">
        <v>17</v>
      </c>
      <c r="J837" s="55"/>
      <c r="K837" s="55"/>
      <c r="L837" s="55"/>
      <c r="M837" s="55"/>
      <c r="N837" s="55"/>
    </row>
    <row r="838" spans="1:14" x14ac:dyDescent="0.25">
      <c r="A838" t="s">
        <v>1005</v>
      </c>
      <c r="B838" t="s">
        <v>83</v>
      </c>
      <c r="C838" t="s">
        <v>115</v>
      </c>
      <c r="D838">
        <v>14</v>
      </c>
      <c r="E838">
        <v>11</v>
      </c>
      <c r="F838">
        <v>6</v>
      </c>
      <c r="G838">
        <v>5</v>
      </c>
      <c r="H838">
        <v>36</v>
      </c>
      <c r="J838" s="55"/>
      <c r="K838" s="55"/>
      <c r="L838" s="55"/>
      <c r="M838" s="55"/>
      <c r="N838" s="55"/>
    </row>
    <row r="839" spans="1:14" x14ac:dyDescent="0.25">
      <c r="A839" t="s">
        <v>1006</v>
      </c>
      <c r="B839" t="s">
        <v>83</v>
      </c>
      <c r="C839" t="s">
        <v>22</v>
      </c>
      <c r="D839">
        <v>7</v>
      </c>
      <c r="E839" t="s">
        <v>132</v>
      </c>
      <c r="F839" t="s">
        <v>132</v>
      </c>
      <c r="G839" t="s">
        <v>132</v>
      </c>
      <c r="H839">
        <v>10</v>
      </c>
      <c r="J839" s="55"/>
      <c r="K839" s="55"/>
      <c r="L839" s="55"/>
      <c r="M839" s="55"/>
      <c r="N839" s="55"/>
    </row>
    <row r="840" spans="1:14" x14ac:dyDescent="0.25">
      <c r="A840" t="s">
        <v>1007</v>
      </c>
      <c r="B840" t="s">
        <v>83</v>
      </c>
      <c r="C840" t="s">
        <v>23</v>
      </c>
      <c r="D840">
        <v>4</v>
      </c>
      <c r="E840">
        <v>5</v>
      </c>
      <c r="F840" t="s">
        <v>132</v>
      </c>
      <c r="G840" t="s">
        <v>132</v>
      </c>
      <c r="H840">
        <v>11</v>
      </c>
      <c r="J840" s="55"/>
      <c r="K840" s="55"/>
      <c r="L840" s="55"/>
      <c r="M840" s="55"/>
      <c r="N840" s="55"/>
    </row>
    <row r="841" spans="1:14" x14ac:dyDescent="0.25">
      <c r="A841" t="s">
        <v>1008</v>
      </c>
      <c r="B841" t="s">
        <v>83</v>
      </c>
      <c r="C841" t="s">
        <v>24</v>
      </c>
      <c r="D841" t="s">
        <v>132</v>
      </c>
      <c r="E841" t="s">
        <v>132</v>
      </c>
      <c r="F841" t="s">
        <v>132</v>
      </c>
      <c r="G841">
        <v>5</v>
      </c>
      <c r="H841">
        <v>7</v>
      </c>
      <c r="J841" s="55"/>
      <c r="K841" s="55"/>
      <c r="L841" s="55"/>
      <c r="M841" s="55"/>
      <c r="N841" s="55"/>
    </row>
    <row r="842" spans="1:14" x14ac:dyDescent="0.25">
      <c r="A842" t="s">
        <v>1009</v>
      </c>
      <c r="B842" t="s">
        <v>83</v>
      </c>
      <c r="C842" t="s">
        <v>25</v>
      </c>
      <c r="D842">
        <v>25</v>
      </c>
      <c r="E842">
        <v>26</v>
      </c>
      <c r="F842">
        <v>10</v>
      </c>
      <c r="G842">
        <v>12</v>
      </c>
      <c r="H842">
        <v>73</v>
      </c>
      <c r="J842" s="55"/>
      <c r="K842" s="55"/>
      <c r="L842" s="55"/>
      <c r="M842" s="55"/>
      <c r="N842" s="55"/>
    </row>
    <row r="843" spans="1:14" x14ac:dyDescent="0.25">
      <c r="A843" t="s">
        <v>1010</v>
      </c>
      <c r="B843" t="s">
        <v>83</v>
      </c>
      <c r="C843" t="s">
        <v>26</v>
      </c>
      <c r="D843" t="s">
        <v>132</v>
      </c>
      <c r="E843" t="s">
        <v>132</v>
      </c>
      <c r="F843" t="s">
        <v>132</v>
      </c>
      <c r="G843" t="s">
        <v>132</v>
      </c>
      <c r="H843" t="s">
        <v>132</v>
      </c>
      <c r="J843" s="55"/>
      <c r="K843" s="55"/>
      <c r="L843" s="55"/>
      <c r="M843" s="55"/>
      <c r="N843" s="55"/>
    </row>
    <row r="844" spans="1:14" x14ac:dyDescent="0.25">
      <c r="A844" t="s">
        <v>1011</v>
      </c>
      <c r="B844" t="s">
        <v>83</v>
      </c>
      <c r="C844" t="s">
        <v>27</v>
      </c>
      <c r="D844">
        <v>5</v>
      </c>
      <c r="E844">
        <v>11</v>
      </c>
      <c r="F844">
        <v>7</v>
      </c>
      <c r="G844">
        <v>8</v>
      </c>
      <c r="H844">
        <v>31</v>
      </c>
      <c r="J844" s="55"/>
      <c r="K844" s="55"/>
      <c r="L844" s="55"/>
      <c r="M844" s="55"/>
      <c r="N844" s="55"/>
    </row>
    <row r="845" spans="1:14" x14ac:dyDescent="0.25">
      <c r="A845" t="s">
        <v>1012</v>
      </c>
      <c r="B845" t="s">
        <v>83</v>
      </c>
      <c r="C845" t="s">
        <v>28</v>
      </c>
      <c r="D845">
        <v>8</v>
      </c>
      <c r="E845">
        <v>8</v>
      </c>
      <c r="F845">
        <v>5</v>
      </c>
      <c r="G845">
        <v>3</v>
      </c>
      <c r="H845">
        <v>24</v>
      </c>
      <c r="J845" s="55"/>
      <c r="K845" s="55"/>
      <c r="L845" s="55"/>
      <c r="M845" s="55"/>
      <c r="N845" s="55"/>
    </row>
    <row r="846" spans="1:14" x14ac:dyDescent="0.25">
      <c r="A846" t="s">
        <v>1013</v>
      </c>
      <c r="B846" t="s">
        <v>83</v>
      </c>
      <c r="C846" t="s">
        <v>29</v>
      </c>
      <c r="D846" t="s">
        <v>132</v>
      </c>
      <c r="E846" t="s">
        <v>132</v>
      </c>
      <c r="F846" t="s">
        <v>132</v>
      </c>
      <c r="G846" t="s">
        <v>132</v>
      </c>
      <c r="H846" t="s">
        <v>132</v>
      </c>
      <c r="J846" s="55"/>
      <c r="K846" s="55"/>
      <c r="L846" s="55"/>
      <c r="M846" s="55"/>
      <c r="N846" s="55"/>
    </row>
    <row r="847" spans="1:14" x14ac:dyDescent="0.25">
      <c r="A847" t="s">
        <v>1014</v>
      </c>
      <c r="B847" t="s">
        <v>83</v>
      </c>
      <c r="C847" t="s">
        <v>30</v>
      </c>
      <c r="D847">
        <v>3</v>
      </c>
      <c r="E847" t="s">
        <v>132</v>
      </c>
      <c r="F847">
        <v>3</v>
      </c>
      <c r="G847" t="s">
        <v>132</v>
      </c>
      <c r="H847">
        <v>8</v>
      </c>
      <c r="J847" s="55"/>
      <c r="K847" s="55"/>
      <c r="L847" s="55"/>
      <c r="M847" s="55"/>
      <c r="N847" s="55"/>
    </row>
    <row r="848" spans="1:14" x14ac:dyDescent="0.25">
      <c r="A848" t="s">
        <v>1015</v>
      </c>
      <c r="B848" t="s">
        <v>83</v>
      </c>
      <c r="C848" t="s">
        <v>31</v>
      </c>
      <c r="D848">
        <v>19</v>
      </c>
      <c r="E848">
        <v>14</v>
      </c>
      <c r="F848">
        <v>22</v>
      </c>
      <c r="G848">
        <v>10</v>
      </c>
      <c r="H848">
        <v>65</v>
      </c>
      <c r="J848" s="55"/>
      <c r="K848" s="55"/>
      <c r="L848" s="55"/>
      <c r="M848" s="55"/>
      <c r="N848" s="55"/>
    </row>
    <row r="849" spans="1:14" x14ac:dyDescent="0.25">
      <c r="A849" t="s">
        <v>1016</v>
      </c>
      <c r="B849" t="s">
        <v>83</v>
      </c>
      <c r="C849" t="s">
        <v>32</v>
      </c>
      <c r="D849">
        <v>6</v>
      </c>
      <c r="E849">
        <v>4</v>
      </c>
      <c r="F849" t="s">
        <v>132</v>
      </c>
      <c r="G849">
        <v>5</v>
      </c>
      <c r="H849">
        <v>17</v>
      </c>
      <c r="J849" s="55"/>
      <c r="K849" s="55"/>
      <c r="L849" s="55"/>
      <c r="M849" s="55"/>
      <c r="N849" s="55"/>
    </row>
    <row r="850" spans="1:14" x14ac:dyDescent="0.25">
      <c r="A850" t="s">
        <v>1017</v>
      </c>
      <c r="B850" t="s">
        <v>83</v>
      </c>
      <c r="C850" t="s">
        <v>33</v>
      </c>
      <c r="D850">
        <v>8</v>
      </c>
      <c r="E850">
        <v>6</v>
      </c>
      <c r="F850">
        <v>3</v>
      </c>
      <c r="G850">
        <v>4</v>
      </c>
      <c r="H850">
        <v>21</v>
      </c>
      <c r="J850" s="55"/>
      <c r="K850" s="55"/>
      <c r="L850" s="55"/>
      <c r="M850" s="55"/>
      <c r="N850" s="55"/>
    </row>
    <row r="851" spans="1:14" x14ac:dyDescent="0.25">
      <c r="A851" t="s">
        <v>1018</v>
      </c>
      <c r="B851" t="s">
        <v>83</v>
      </c>
      <c r="C851" t="s">
        <v>34</v>
      </c>
      <c r="D851">
        <v>7</v>
      </c>
      <c r="E851">
        <v>11</v>
      </c>
      <c r="F851">
        <v>8</v>
      </c>
      <c r="G851">
        <v>5</v>
      </c>
      <c r="H851">
        <v>31</v>
      </c>
      <c r="J851" s="55"/>
      <c r="K851" s="55"/>
      <c r="L851" s="55"/>
      <c r="M851" s="55"/>
      <c r="N851" s="55"/>
    </row>
    <row r="852" spans="1:14" x14ac:dyDescent="0.25">
      <c r="A852" t="s">
        <v>1019</v>
      </c>
      <c r="B852" t="s">
        <v>83</v>
      </c>
      <c r="C852" t="s">
        <v>35</v>
      </c>
      <c r="D852" t="s">
        <v>132</v>
      </c>
      <c r="E852" t="s">
        <v>132</v>
      </c>
      <c r="F852">
        <v>3</v>
      </c>
      <c r="G852" t="s">
        <v>132</v>
      </c>
      <c r="H852">
        <v>6</v>
      </c>
      <c r="J852" s="55"/>
      <c r="K852" s="55"/>
      <c r="L852" s="55"/>
      <c r="M852" s="55"/>
      <c r="N852" s="55"/>
    </row>
    <row r="853" spans="1:14" x14ac:dyDescent="0.25">
      <c r="A853" t="s">
        <v>1020</v>
      </c>
      <c r="B853" t="s">
        <v>83</v>
      </c>
      <c r="C853" t="s">
        <v>36</v>
      </c>
      <c r="D853" t="s">
        <v>132</v>
      </c>
      <c r="E853">
        <v>5</v>
      </c>
      <c r="F853">
        <v>3</v>
      </c>
      <c r="G853" t="s">
        <v>132</v>
      </c>
      <c r="H853">
        <v>11</v>
      </c>
      <c r="J853" s="55"/>
      <c r="K853" s="55"/>
      <c r="L853" s="55"/>
      <c r="M853" s="55"/>
      <c r="N853" s="55"/>
    </row>
    <row r="854" spans="1:14" x14ac:dyDescent="0.25">
      <c r="A854" t="s">
        <v>1021</v>
      </c>
      <c r="B854" t="s">
        <v>83</v>
      </c>
      <c r="C854" t="s">
        <v>37</v>
      </c>
      <c r="D854">
        <v>3</v>
      </c>
      <c r="E854">
        <v>3</v>
      </c>
      <c r="F854" t="s">
        <v>132</v>
      </c>
      <c r="G854">
        <v>7</v>
      </c>
      <c r="H854">
        <v>15</v>
      </c>
      <c r="J854" s="55"/>
      <c r="K854" s="55"/>
      <c r="L854" s="55"/>
      <c r="M854" s="55"/>
      <c r="N854" s="55"/>
    </row>
    <row r="855" spans="1:14" x14ac:dyDescent="0.25">
      <c r="A855" t="s">
        <v>1022</v>
      </c>
      <c r="B855" t="s">
        <v>83</v>
      </c>
      <c r="C855" t="s">
        <v>38</v>
      </c>
      <c r="D855">
        <v>12</v>
      </c>
      <c r="E855">
        <v>14</v>
      </c>
      <c r="F855">
        <v>19</v>
      </c>
      <c r="G855">
        <v>16</v>
      </c>
      <c r="H855">
        <v>61</v>
      </c>
      <c r="J855" s="55"/>
      <c r="K855" s="55"/>
      <c r="L855" s="55"/>
      <c r="M855" s="55"/>
      <c r="N855" s="55"/>
    </row>
    <row r="856" spans="1:14" x14ac:dyDescent="0.25">
      <c r="A856" t="s">
        <v>1023</v>
      </c>
      <c r="B856" t="s">
        <v>83</v>
      </c>
      <c r="C856" t="s">
        <v>39</v>
      </c>
      <c r="D856">
        <v>4</v>
      </c>
      <c r="E856">
        <v>6</v>
      </c>
      <c r="F856" t="s">
        <v>132</v>
      </c>
      <c r="G856">
        <v>3</v>
      </c>
      <c r="H856">
        <v>14</v>
      </c>
      <c r="J856" s="55"/>
      <c r="K856" s="55"/>
      <c r="L856" s="55"/>
      <c r="M856" s="55"/>
      <c r="N856" s="55"/>
    </row>
    <row r="857" spans="1:14" x14ac:dyDescent="0.25">
      <c r="A857" t="s">
        <v>1024</v>
      </c>
      <c r="B857" t="s">
        <v>83</v>
      </c>
      <c r="C857" t="s">
        <v>40</v>
      </c>
      <c r="D857" t="s">
        <v>132</v>
      </c>
      <c r="E857" t="s">
        <v>132</v>
      </c>
      <c r="F857">
        <v>3</v>
      </c>
      <c r="G857">
        <v>4</v>
      </c>
      <c r="H857">
        <v>10</v>
      </c>
      <c r="J857" s="55"/>
      <c r="K857" s="55"/>
      <c r="L857" s="55"/>
      <c r="M857" s="55"/>
      <c r="N857" s="55"/>
    </row>
    <row r="858" spans="1:14" x14ac:dyDescent="0.25">
      <c r="A858" t="s">
        <v>1025</v>
      </c>
      <c r="B858" t="s">
        <v>83</v>
      </c>
      <c r="C858" t="s">
        <v>134</v>
      </c>
      <c r="D858">
        <v>3</v>
      </c>
      <c r="E858">
        <v>3</v>
      </c>
      <c r="F858">
        <v>3</v>
      </c>
      <c r="G858">
        <v>3</v>
      </c>
      <c r="H858">
        <v>12</v>
      </c>
      <c r="J858" s="55"/>
      <c r="K858" s="55"/>
      <c r="L858" s="55"/>
      <c r="M858" s="55"/>
      <c r="N858" s="55"/>
    </row>
    <row r="859" spans="1:14" x14ac:dyDescent="0.25">
      <c r="A859" t="s">
        <v>1026</v>
      </c>
      <c r="B859" t="s">
        <v>112</v>
      </c>
      <c r="C859" t="s">
        <v>17</v>
      </c>
      <c r="D859">
        <v>20</v>
      </c>
      <c r="E859">
        <v>22</v>
      </c>
      <c r="F859">
        <v>28</v>
      </c>
      <c r="G859">
        <v>18</v>
      </c>
      <c r="H859">
        <v>88</v>
      </c>
      <c r="J859" s="55"/>
      <c r="K859" s="55"/>
      <c r="L859" s="55"/>
      <c r="M859" s="55"/>
      <c r="N859" s="55"/>
    </row>
    <row r="860" spans="1:14" x14ac:dyDescent="0.25">
      <c r="A860" t="s">
        <v>1027</v>
      </c>
      <c r="B860" t="s">
        <v>112</v>
      </c>
      <c r="C860" t="s">
        <v>18</v>
      </c>
      <c r="D860">
        <v>9</v>
      </c>
      <c r="E860">
        <v>11</v>
      </c>
      <c r="F860">
        <v>11</v>
      </c>
      <c r="G860">
        <v>6</v>
      </c>
      <c r="H860">
        <v>37</v>
      </c>
      <c r="J860" s="55"/>
      <c r="K860" s="55"/>
      <c r="L860" s="55"/>
      <c r="M860" s="55"/>
      <c r="N860" s="55"/>
    </row>
    <row r="861" spans="1:14" x14ac:dyDescent="0.25">
      <c r="A861" t="s">
        <v>1028</v>
      </c>
      <c r="B861" t="s">
        <v>112</v>
      </c>
      <c r="C861" t="s">
        <v>19</v>
      </c>
      <c r="D861">
        <v>3</v>
      </c>
      <c r="E861">
        <v>4</v>
      </c>
      <c r="F861">
        <v>4</v>
      </c>
      <c r="G861">
        <v>3</v>
      </c>
      <c r="H861">
        <v>14</v>
      </c>
      <c r="J861" s="55"/>
      <c r="K861" s="55"/>
      <c r="L861" s="55"/>
      <c r="M861" s="55"/>
      <c r="N861" s="55"/>
    </row>
    <row r="862" spans="1:14" x14ac:dyDescent="0.25">
      <c r="A862" t="s">
        <v>1029</v>
      </c>
      <c r="B862" t="s">
        <v>112</v>
      </c>
      <c r="C862" t="s">
        <v>20</v>
      </c>
      <c r="D862">
        <v>9</v>
      </c>
      <c r="E862">
        <v>7</v>
      </c>
      <c r="F862">
        <v>13</v>
      </c>
      <c r="G862">
        <v>11</v>
      </c>
      <c r="H862">
        <v>40</v>
      </c>
      <c r="J862" s="55"/>
      <c r="K862" s="55"/>
      <c r="L862" s="55"/>
      <c r="M862" s="55"/>
      <c r="N862" s="55"/>
    </row>
    <row r="863" spans="1:14" x14ac:dyDescent="0.25">
      <c r="A863" t="s">
        <v>1030</v>
      </c>
      <c r="B863" t="s">
        <v>112</v>
      </c>
      <c r="C863" t="s">
        <v>21</v>
      </c>
      <c r="D863">
        <v>16</v>
      </c>
      <c r="E863">
        <v>11</v>
      </c>
      <c r="F863">
        <v>11</v>
      </c>
      <c r="G863">
        <v>7</v>
      </c>
      <c r="H863">
        <v>45</v>
      </c>
      <c r="J863" s="55"/>
      <c r="K863" s="55"/>
      <c r="L863" s="55"/>
      <c r="M863" s="55"/>
      <c r="N863" s="55"/>
    </row>
    <row r="864" spans="1:14" x14ac:dyDescent="0.25">
      <c r="A864" t="s">
        <v>1031</v>
      </c>
      <c r="B864" t="s">
        <v>112</v>
      </c>
      <c r="C864" t="s">
        <v>115</v>
      </c>
      <c r="D864">
        <v>21</v>
      </c>
      <c r="E864">
        <v>24</v>
      </c>
      <c r="F864">
        <v>21</v>
      </c>
      <c r="G864">
        <v>13</v>
      </c>
      <c r="H864">
        <v>79</v>
      </c>
      <c r="J864" s="55"/>
      <c r="K864" s="55"/>
      <c r="L864" s="55"/>
      <c r="M864" s="55"/>
      <c r="N864" s="55"/>
    </row>
    <row r="865" spans="1:14" x14ac:dyDescent="0.25">
      <c r="A865" t="s">
        <v>1032</v>
      </c>
      <c r="B865" t="s">
        <v>112</v>
      </c>
      <c r="C865" t="s">
        <v>22</v>
      </c>
      <c r="D865">
        <v>5</v>
      </c>
      <c r="E865">
        <v>5</v>
      </c>
      <c r="F865" t="s">
        <v>132</v>
      </c>
      <c r="G865">
        <v>4</v>
      </c>
      <c r="H865">
        <v>16</v>
      </c>
      <c r="J865" s="55"/>
      <c r="K865" s="55"/>
      <c r="L865" s="55"/>
      <c r="M865" s="55"/>
      <c r="N865" s="55"/>
    </row>
    <row r="866" spans="1:14" x14ac:dyDescent="0.25">
      <c r="A866" t="s">
        <v>1033</v>
      </c>
      <c r="B866" t="s">
        <v>112</v>
      </c>
      <c r="C866" t="s">
        <v>23</v>
      </c>
      <c r="D866">
        <v>5</v>
      </c>
      <c r="E866">
        <v>5</v>
      </c>
      <c r="F866" t="s">
        <v>132</v>
      </c>
      <c r="G866" t="s">
        <v>132</v>
      </c>
      <c r="H866">
        <v>12</v>
      </c>
      <c r="J866" s="55"/>
      <c r="K866" s="55"/>
      <c r="L866" s="55"/>
      <c r="M866" s="55"/>
      <c r="N866" s="55"/>
    </row>
    <row r="867" spans="1:14" x14ac:dyDescent="0.25">
      <c r="A867" t="s">
        <v>1034</v>
      </c>
      <c r="B867" t="s">
        <v>112</v>
      </c>
      <c r="C867" t="s">
        <v>24</v>
      </c>
      <c r="D867" t="s">
        <v>132</v>
      </c>
      <c r="E867">
        <v>3</v>
      </c>
      <c r="F867">
        <v>4</v>
      </c>
      <c r="G867">
        <v>4</v>
      </c>
      <c r="H867">
        <v>13</v>
      </c>
      <c r="J867" s="55"/>
      <c r="K867" s="55"/>
      <c r="L867" s="55"/>
      <c r="M867" s="55"/>
      <c r="N867" s="55"/>
    </row>
    <row r="868" spans="1:14" x14ac:dyDescent="0.25">
      <c r="A868" t="s">
        <v>1035</v>
      </c>
      <c r="B868" t="s">
        <v>112</v>
      </c>
      <c r="C868" t="s">
        <v>25</v>
      </c>
      <c r="D868">
        <v>86</v>
      </c>
      <c r="E868">
        <v>58</v>
      </c>
      <c r="F868">
        <v>60</v>
      </c>
      <c r="G868">
        <v>44</v>
      </c>
      <c r="H868">
        <v>248</v>
      </c>
      <c r="J868" s="55"/>
      <c r="K868" s="55"/>
      <c r="L868" s="55"/>
      <c r="M868" s="55"/>
      <c r="N868" s="55"/>
    </row>
    <row r="869" spans="1:14" x14ac:dyDescent="0.25">
      <c r="A869" t="s">
        <v>1036</v>
      </c>
      <c r="B869" t="s">
        <v>112</v>
      </c>
      <c r="C869" t="s">
        <v>26</v>
      </c>
      <c r="D869" t="s">
        <v>132</v>
      </c>
      <c r="E869">
        <v>8</v>
      </c>
      <c r="F869" t="s">
        <v>132</v>
      </c>
      <c r="G869">
        <v>5</v>
      </c>
      <c r="H869">
        <v>16</v>
      </c>
      <c r="J869" s="55"/>
      <c r="K869" s="55"/>
      <c r="L869" s="55"/>
      <c r="M869" s="55"/>
      <c r="N869" s="55"/>
    </row>
    <row r="870" spans="1:14" x14ac:dyDescent="0.25">
      <c r="A870" t="s">
        <v>1037</v>
      </c>
      <c r="B870" t="s">
        <v>112</v>
      </c>
      <c r="C870" t="s">
        <v>27</v>
      </c>
      <c r="D870">
        <v>13</v>
      </c>
      <c r="E870">
        <v>19</v>
      </c>
      <c r="F870">
        <v>22</v>
      </c>
      <c r="G870">
        <v>14</v>
      </c>
      <c r="H870">
        <v>68</v>
      </c>
      <c r="J870" s="55"/>
      <c r="K870" s="55"/>
      <c r="L870" s="55"/>
      <c r="M870" s="55"/>
      <c r="N870" s="55"/>
    </row>
    <row r="871" spans="1:14" x14ac:dyDescent="0.25">
      <c r="A871" t="s">
        <v>1038</v>
      </c>
      <c r="B871" t="s">
        <v>112</v>
      </c>
      <c r="C871" t="s">
        <v>28</v>
      </c>
      <c r="D871">
        <v>21</v>
      </c>
      <c r="E871">
        <v>12</v>
      </c>
      <c r="F871">
        <v>11</v>
      </c>
      <c r="G871">
        <v>12</v>
      </c>
      <c r="H871">
        <v>56</v>
      </c>
      <c r="J871" s="55"/>
      <c r="K871" s="55"/>
      <c r="L871" s="55"/>
      <c r="M871" s="55"/>
      <c r="N871" s="55"/>
    </row>
    <row r="872" spans="1:14" x14ac:dyDescent="0.25">
      <c r="A872" t="s">
        <v>1039</v>
      </c>
      <c r="B872" t="s">
        <v>112</v>
      </c>
      <c r="C872" t="s">
        <v>29</v>
      </c>
      <c r="D872" t="s">
        <v>132</v>
      </c>
      <c r="E872">
        <v>4</v>
      </c>
      <c r="F872" t="s">
        <v>132</v>
      </c>
      <c r="G872">
        <v>4</v>
      </c>
      <c r="H872">
        <v>11</v>
      </c>
      <c r="J872" s="55"/>
      <c r="K872" s="55"/>
      <c r="L872" s="55"/>
      <c r="M872" s="55"/>
      <c r="N872" s="55"/>
    </row>
    <row r="873" spans="1:14" x14ac:dyDescent="0.25">
      <c r="A873" t="s">
        <v>1040</v>
      </c>
      <c r="B873" t="s">
        <v>112</v>
      </c>
      <c r="C873" t="s">
        <v>30</v>
      </c>
      <c r="D873">
        <v>10</v>
      </c>
      <c r="E873">
        <v>10</v>
      </c>
      <c r="F873">
        <v>16</v>
      </c>
      <c r="G873">
        <v>6</v>
      </c>
      <c r="H873">
        <v>42</v>
      </c>
      <c r="J873" s="55"/>
      <c r="K873" s="55"/>
      <c r="L873" s="55"/>
      <c r="M873" s="55"/>
      <c r="N873" s="55"/>
    </row>
    <row r="874" spans="1:14" x14ac:dyDescent="0.25">
      <c r="A874" t="s">
        <v>1041</v>
      </c>
      <c r="B874" t="s">
        <v>112</v>
      </c>
      <c r="C874" t="s">
        <v>31</v>
      </c>
      <c r="D874">
        <v>47</v>
      </c>
      <c r="E874">
        <v>50</v>
      </c>
      <c r="F874">
        <v>46</v>
      </c>
      <c r="G874">
        <v>31</v>
      </c>
      <c r="H874">
        <v>174</v>
      </c>
      <c r="J874" s="55"/>
      <c r="K874" s="55"/>
      <c r="L874" s="55"/>
      <c r="M874" s="55"/>
      <c r="N874" s="55"/>
    </row>
    <row r="875" spans="1:14" x14ac:dyDescent="0.25">
      <c r="A875" t="s">
        <v>1042</v>
      </c>
      <c r="B875" t="s">
        <v>112</v>
      </c>
      <c r="C875" t="s">
        <v>32</v>
      </c>
      <c r="D875">
        <v>8</v>
      </c>
      <c r="E875">
        <v>6</v>
      </c>
      <c r="F875">
        <v>10</v>
      </c>
      <c r="G875">
        <v>6</v>
      </c>
      <c r="H875">
        <v>30</v>
      </c>
      <c r="J875" s="55"/>
      <c r="K875" s="55"/>
      <c r="L875" s="55"/>
      <c r="M875" s="55"/>
      <c r="N875" s="55"/>
    </row>
    <row r="876" spans="1:14" x14ac:dyDescent="0.25">
      <c r="A876" t="s">
        <v>1043</v>
      </c>
      <c r="B876" t="s">
        <v>112</v>
      </c>
      <c r="C876" t="s">
        <v>33</v>
      </c>
      <c r="D876">
        <v>11</v>
      </c>
      <c r="E876">
        <v>13</v>
      </c>
      <c r="F876">
        <v>9</v>
      </c>
      <c r="G876">
        <v>7</v>
      </c>
      <c r="H876">
        <v>40</v>
      </c>
      <c r="J876" s="55"/>
      <c r="K876" s="55"/>
      <c r="L876" s="55"/>
      <c r="M876" s="55"/>
      <c r="N876" s="55"/>
    </row>
    <row r="877" spans="1:14" x14ac:dyDescent="0.25">
      <c r="A877" t="s">
        <v>1044</v>
      </c>
      <c r="B877" t="s">
        <v>112</v>
      </c>
      <c r="C877" t="s">
        <v>34</v>
      </c>
      <c r="D877">
        <v>6</v>
      </c>
      <c r="E877">
        <v>8</v>
      </c>
      <c r="F877">
        <v>5</v>
      </c>
      <c r="G877">
        <v>4</v>
      </c>
      <c r="H877">
        <v>23</v>
      </c>
      <c r="J877" s="55"/>
      <c r="K877" s="55"/>
      <c r="L877" s="55"/>
      <c r="M877" s="55"/>
      <c r="N877" s="55"/>
    </row>
    <row r="878" spans="1:14" x14ac:dyDescent="0.25">
      <c r="A878" t="s">
        <v>1045</v>
      </c>
      <c r="B878" t="s">
        <v>112</v>
      </c>
      <c r="C878" t="s">
        <v>35</v>
      </c>
      <c r="D878">
        <v>7</v>
      </c>
      <c r="E878">
        <v>14</v>
      </c>
      <c r="F878">
        <v>8</v>
      </c>
      <c r="G878">
        <v>7</v>
      </c>
      <c r="H878">
        <v>36</v>
      </c>
      <c r="J878" s="55"/>
      <c r="K878" s="55"/>
      <c r="L878" s="55"/>
      <c r="M878" s="55"/>
      <c r="N878" s="55"/>
    </row>
    <row r="879" spans="1:14" x14ac:dyDescent="0.25">
      <c r="A879" t="s">
        <v>1046</v>
      </c>
      <c r="B879" t="s">
        <v>112</v>
      </c>
      <c r="C879" t="s">
        <v>36</v>
      </c>
      <c r="D879">
        <v>5</v>
      </c>
      <c r="E879">
        <v>10</v>
      </c>
      <c r="F879">
        <v>7</v>
      </c>
      <c r="G879">
        <v>5</v>
      </c>
      <c r="H879">
        <v>27</v>
      </c>
      <c r="J879" s="55"/>
      <c r="K879" s="55"/>
      <c r="L879" s="55"/>
      <c r="M879" s="55"/>
      <c r="N879" s="55"/>
    </row>
    <row r="880" spans="1:14" x14ac:dyDescent="0.25">
      <c r="A880" t="s">
        <v>1047</v>
      </c>
      <c r="B880" t="s">
        <v>112</v>
      </c>
      <c r="C880" t="s">
        <v>37</v>
      </c>
      <c r="D880">
        <v>7</v>
      </c>
      <c r="E880">
        <v>8</v>
      </c>
      <c r="F880">
        <v>12</v>
      </c>
      <c r="G880" t="s">
        <v>132</v>
      </c>
      <c r="H880">
        <v>29</v>
      </c>
      <c r="J880" s="55"/>
      <c r="K880" s="55"/>
      <c r="L880" s="55"/>
      <c r="M880" s="55"/>
      <c r="N880" s="55"/>
    </row>
    <row r="881" spans="1:14" x14ac:dyDescent="0.25">
      <c r="A881" t="s">
        <v>1048</v>
      </c>
      <c r="B881" t="s">
        <v>112</v>
      </c>
      <c r="C881" t="s">
        <v>38</v>
      </c>
      <c r="D881">
        <v>29</v>
      </c>
      <c r="E881">
        <v>33</v>
      </c>
      <c r="F881">
        <v>19</v>
      </c>
      <c r="G881">
        <v>21</v>
      </c>
      <c r="H881">
        <v>102</v>
      </c>
      <c r="J881" s="55"/>
      <c r="K881" s="55"/>
      <c r="L881" s="55"/>
      <c r="M881" s="55"/>
      <c r="N881" s="55"/>
    </row>
    <row r="882" spans="1:14" x14ac:dyDescent="0.25">
      <c r="A882" t="s">
        <v>1049</v>
      </c>
      <c r="B882" t="s">
        <v>112</v>
      </c>
      <c r="C882" t="s">
        <v>39</v>
      </c>
      <c r="D882">
        <v>8</v>
      </c>
      <c r="E882">
        <v>7</v>
      </c>
      <c r="F882">
        <v>10</v>
      </c>
      <c r="G882">
        <v>6</v>
      </c>
      <c r="H882">
        <v>31</v>
      </c>
      <c r="J882" s="55"/>
      <c r="K882" s="55"/>
      <c r="L882" s="55"/>
      <c r="M882" s="55"/>
      <c r="N882" s="55"/>
    </row>
    <row r="883" spans="1:14" x14ac:dyDescent="0.25">
      <c r="A883" t="s">
        <v>1050</v>
      </c>
      <c r="B883" t="s">
        <v>112</v>
      </c>
      <c r="C883" t="s">
        <v>40</v>
      </c>
      <c r="D883">
        <v>7</v>
      </c>
      <c r="E883">
        <v>9</v>
      </c>
      <c r="F883">
        <v>5</v>
      </c>
      <c r="G883" t="s">
        <v>132</v>
      </c>
      <c r="H883">
        <v>22</v>
      </c>
      <c r="J883" s="55"/>
      <c r="K883" s="55"/>
      <c r="L883" s="55"/>
      <c r="M883" s="55"/>
      <c r="N883" s="55"/>
    </row>
    <row r="884" spans="1:14" x14ac:dyDescent="0.25">
      <c r="A884" t="s">
        <v>1051</v>
      </c>
      <c r="B884" t="s">
        <v>112</v>
      </c>
      <c r="C884" t="s">
        <v>134</v>
      </c>
      <c r="D884">
        <v>6</v>
      </c>
      <c r="E884">
        <v>3</v>
      </c>
      <c r="F884">
        <v>3</v>
      </c>
      <c r="G884">
        <v>7</v>
      </c>
      <c r="H884">
        <v>19</v>
      </c>
      <c r="J884" s="55"/>
      <c r="K884" s="55"/>
      <c r="L884" s="55"/>
      <c r="M884" s="55"/>
      <c r="N884" s="55"/>
    </row>
    <row r="885" spans="1:14" x14ac:dyDescent="0.25">
      <c r="A885" t="s">
        <v>1052</v>
      </c>
      <c r="B885" t="s">
        <v>100</v>
      </c>
      <c r="C885" t="s">
        <v>17</v>
      </c>
      <c r="D885">
        <v>17</v>
      </c>
      <c r="E885">
        <v>16</v>
      </c>
      <c r="F885">
        <v>21</v>
      </c>
      <c r="G885">
        <v>17</v>
      </c>
      <c r="H885">
        <v>71</v>
      </c>
      <c r="J885" s="55"/>
      <c r="K885" s="55"/>
      <c r="L885" s="55"/>
      <c r="M885" s="55"/>
      <c r="N885" s="55"/>
    </row>
    <row r="886" spans="1:14" x14ac:dyDescent="0.25">
      <c r="A886" t="s">
        <v>1053</v>
      </c>
      <c r="B886" t="s">
        <v>100</v>
      </c>
      <c r="C886" t="s">
        <v>18</v>
      </c>
      <c r="D886">
        <v>7</v>
      </c>
      <c r="E886">
        <v>11</v>
      </c>
      <c r="F886">
        <v>12</v>
      </c>
      <c r="G886">
        <v>5</v>
      </c>
      <c r="H886">
        <v>35</v>
      </c>
      <c r="J886" s="55"/>
      <c r="K886" s="55"/>
      <c r="L886" s="55"/>
      <c r="M886" s="55"/>
      <c r="N886" s="55"/>
    </row>
    <row r="887" spans="1:14" x14ac:dyDescent="0.25">
      <c r="A887" t="s">
        <v>1054</v>
      </c>
      <c r="B887" t="s">
        <v>100</v>
      </c>
      <c r="C887" t="s">
        <v>19</v>
      </c>
      <c r="D887" t="s">
        <v>132</v>
      </c>
      <c r="E887" t="s">
        <v>132</v>
      </c>
      <c r="F887" t="s">
        <v>132</v>
      </c>
      <c r="G887">
        <v>3</v>
      </c>
      <c r="H887">
        <v>7</v>
      </c>
      <c r="J887" s="55"/>
      <c r="K887" s="55"/>
      <c r="L887" s="55"/>
      <c r="M887" s="55"/>
      <c r="N887" s="55"/>
    </row>
    <row r="888" spans="1:14" x14ac:dyDescent="0.25">
      <c r="A888" t="s">
        <v>1055</v>
      </c>
      <c r="B888" t="s">
        <v>100</v>
      </c>
      <c r="C888" t="s">
        <v>20</v>
      </c>
      <c r="D888">
        <v>9</v>
      </c>
      <c r="E888">
        <v>4</v>
      </c>
      <c r="F888">
        <v>8</v>
      </c>
      <c r="G888">
        <v>9</v>
      </c>
      <c r="H888">
        <v>30</v>
      </c>
      <c r="J888" s="55"/>
      <c r="K888" s="55"/>
      <c r="L888" s="55"/>
      <c r="M888" s="55"/>
      <c r="N888" s="55"/>
    </row>
    <row r="889" spans="1:14" x14ac:dyDescent="0.25">
      <c r="A889" t="s">
        <v>1056</v>
      </c>
      <c r="B889" t="s">
        <v>100</v>
      </c>
      <c r="C889" t="s">
        <v>21</v>
      </c>
      <c r="D889">
        <v>18</v>
      </c>
      <c r="E889">
        <v>12</v>
      </c>
      <c r="F889">
        <v>15</v>
      </c>
      <c r="G889">
        <v>8</v>
      </c>
      <c r="H889">
        <v>53</v>
      </c>
      <c r="J889" s="55"/>
      <c r="K889" s="55"/>
      <c r="L889" s="55"/>
      <c r="M889" s="55"/>
      <c r="N889" s="55"/>
    </row>
    <row r="890" spans="1:14" x14ac:dyDescent="0.25">
      <c r="A890" t="s">
        <v>1057</v>
      </c>
      <c r="B890" t="s">
        <v>100</v>
      </c>
      <c r="C890" t="s">
        <v>115</v>
      </c>
      <c r="D890">
        <v>22</v>
      </c>
      <c r="E890">
        <v>26</v>
      </c>
      <c r="F890">
        <v>11</v>
      </c>
      <c r="G890">
        <v>11</v>
      </c>
      <c r="H890">
        <v>70</v>
      </c>
      <c r="J890" s="55"/>
      <c r="K890" s="55"/>
      <c r="L890" s="55"/>
      <c r="M890" s="55"/>
      <c r="N890" s="55"/>
    </row>
    <row r="891" spans="1:14" x14ac:dyDescent="0.25">
      <c r="A891" t="s">
        <v>1058</v>
      </c>
      <c r="B891" t="s">
        <v>100</v>
      </c>
      <c r="C891" t="s">
        <v>22</v>
      </c>
      <c r="D891">
        <v>13</v>
      </c>
      <c r="E891">
        <v>8</v>
      </c>
      <c r="F891">
        <v>8</v>
      </c>
      <c r="G891">
        <v>3</v>
      </c>
      <c r="H891">
        <v>32</v>
      </c>
      <c r="J891" s="55"/>
      <c r="K891" s="55"/>
      <c r="L891" s="55"/>
      <c r="M891" s="55"/>
      <c r="N891" s="55"/>
    </row>
    <row r="892" spans="1:14" x14ac:dyDescent="0.25">
      <c r="A892" t="s">
        <v>1059</v>
      </c>
      <c r="B892" t="s">
        <v>100</v>
      </c>
      <c r="C892" t="s">
        <v>23</v>
      </c>
      <c r="D892">
        <v>7</v>
      </c>
      <c r="E892">
        <v>4</v>
      </c>
      <c r="F892">
        <v>5</v>
      </c>
      <c r="G892">
        <v>5</v>
      </c>
      <c r="H892">
        <v>21</v>
      </c>
      <c r="J892" s="55"/>
      <c r="K892" s="55"/>
      <c r="L892" s="55"/>
      <c r="M892" s="55"/>
      <c r="N892" s="55"/>
    </row>
    <row r="893" spans="1:14" x14ac:dyDescent="0.25">
      <c r="A893" t="s">
        <v>1060</v>
      </c>
      <c r="B893" t="s">
        <v>100</v>
      </c>
      <c r="C893" t="s">
        <v>24</v>
      </c>
      <c r="D893">
        <v>7</v>
      </c>
      <c r="E893">
        <v>3</v>
      </c>
      <c r="F893">
        <v>4</v>
      </c>
      <c r="G893">
        <v>7</v>
      </c>
      <c r="H893">
        <v>21</v>
      </c>
      <c r="J893" s="55"/>
      <c r="K893" s="55"/>
      <c r="L893" s="55"/>
      <c r="M893" s="55"/>
      <c r="N893" s="55"/>
    </row>
    <row r="894" spans="1:14" x14ac:dyDescent="0.25">
      <c r="A894" t="s">
        <v>1061</v>
      </c>
      <c r="B894" t="s">
        <v>100</v>
      </c>
      <c r="C894" t="s">
        <v>25</v>
      </c>
      <c r="D894">
        <v>82</v>
      </c>
      <c r="E894">
        <v>65</v>
      </c>
      <c r="F894">
        <v>69</v>
      </c>
      <c r="G894">
        <v>37</v>
      </c>
      <c r="H894">
        <v>253</v>
      </c>
      <c r="J894" s="55"/>
      <c r="K894" s="55"/>
      <c r="L894" s="55"/>
      <c r="M894" s="55"/>
      <c r="N894" s="55"/>
    </row>
    <row r="895" spans="1:14" x14ac:dyDescent="0.25">
      <c r="A895" t="s">
        <v>1062</v>
      </c>
      <c r="B895" t="s">
        <v>100</v>
      </c>
      <c r="C895" t="s">
        <v>26</v>
      </c>
      <c r="D895" t="s">
        <v>132</v>
      </c>
      <c r="E895">
        <v>4</v>
      </c>
      <c r="F895" t="s">
        <v>132</v>
      </c>
      <c r="G895" t="s">
        <v>132</v>
      </c>
      <c r="H895">
        <v>8</v>
      </c>
      <c r="J895" s="55"/>
      <c r="K895" s="55"/>
      <c r="L895" s="55"/>
      <c r="M895" s="55"/>
      <c r="N895" s="55"/>
    </row>
    <row r="896" spans="1:14" x14ac:dyDescent="0.25">
      <c r="A896" t="s">
        <v>1063</v>
      </c>
      <c r="B896" t="s">
        <v>100</v>
      </c>
      <c r="C896" t="s">
        <v>27</v>
      </c>
      <c r="D896">
        <v>15</v>
      </c>
      <c r="E896">
        <v>14</v>
      </c>
      <c r="F896">
        <v>16</v>
      </c>
      <c r="G896">
        <v>14</v>
      </c>
      <c r="H896">
        <v>59</v>
      </c>
      <c r="J896" s="55"/>
      <c r="K896" s="55"/>
      <c r="L896" s="55"/>
      <c r="M896" s="55"/>
      <c r="N896" s="55"/>
    </row>
    <row r="897" spans="1:14" x14ac:dyDescent="0.25">
      <c r="A897" t="s">
        <v>1064</v>
      </c>
      <c r="B897" t="s">
        <v>100</v>
      </c>
      <c r="C897" t="s">
        <v>28</v>
      </c>
      <c r="D897">
        <v>8</v>
      </c>
      <c r="E897">
        <v>11</v>
      </c>
      <c r="F897">
        <v>11</v>
      </c>
      <c r="G897">
        <v>4</v>
      </c>
      <c r="H897">
        <v>34</v>
      </c>
      <c r="J897" s="55"/>
      <c r="K897" s="55"/>
      <c r="L897" s="55"/>
      <c r="M897" s="55"/>
      <c r="N897" s="55"/>
    </row>
    <row r="898" spans="1:14" x14ac:dyDescent="0.25">
      <c r="A898" t="s">
        <v>1065</v>
      </c>
      <c r="B898" t="s">
        <v>100</v>
      </c>
      <c r="C898" t="s">
        <v>29</v>
      </c>
      <c r="D898" t="s">
        <v>132</v>
      </c>
      <c r="E898">
        <v>3</v>
      </c>
      <c r="F898">
        <v>4</v>
      </c>
      <c r="G898" t="s">
        <v>132</v>
      </c>
      <c r="H898">
        <v>9</v>
      </c>
      <c r="J898" s="55"/>
      <c r="K898" s="55"/>
      <c r="L898" s="55"/>
      <c r="M898" s="55"/>
      <c r="N898" s="55"/>
    </row>
    <row r="899" spans="1:14" x14ac:dyDescent="0.25">
      <c r="A899" t="s">
        <v>1066</v>
      </c>
      <c r="B899" t="s">
        <v>100</v>
      </c>
      <c r="C899" t="s">
        <v>30</v>
      </c>
      <c r="D899">
        <v>10</v>
      </c>
      <c r="E899">
        <v>14</v>
      </c>
      <c r="F899">
        <v>8</v>
      </c>
      <c r="G899">
        <v>8</v>
      </c>
      <c r="H899">
        <v>40</v>
      </c>
      <c r="J899" s="55"/>
      <c r="K899" s="55"/>
      <c r="L899" s="55"/>
      <c r="M899" s="55"/>
      <c r="N899" s="55"/>
    </row>
    <row r="900" spans="1:14" x14ac:dyDescent="0.25">
      <c r="A900" t="s">
        <v>1067</v>
      </c>
      <c r="B900" t="s">
        <v>100</v>
      </c>
      <c r="C900" t="s">
        <v>31</v>
      </c>
      <c r="D900">
        <v>49</v>
      </c>
      <c r="E900">
        <v>44</v>
      </c>
      <c r="F900">
        <v>48</v>
      </c>
      <c r="G900">
        <v>29</v>
      </c>
      <c r="H900">
        <v>170</v>
      </c>
      <c r="J900" s="55"/>
      <c r="K900" s="55"/>
      <c r="L900" s="55"/>
      <c r="M900" s="55"/>
      <c r="N900" s="55"/>
    </row>
    <row r="901" spans="1:14" x14ac:dyDescent="0.25">
      <c r="A901" t="s">
        <v>1068</v>
      </c>
      <c r="B901" t="s">
        <v>100</v>
      </c>
      <c r="C901" t="s">
        <v>32</v>
      </c>
      <c r="D901">
        <v>12</v>
      </c>
      <c r="E901">
        <v>13</v>
      </c>
      <c r="F901">
        <v>6</v>
      </c>
      <c r="G901">
        <v>5</v>
      </c>
      <c r="H901">
        <v>36</v>
      </c>
      <c r="J901" s="55"/>
      <c r="K901" s="55"/>
      <c r="L901" s="55"/>
      <c r="M901" s="55"/>
      <c r="N901" s="55"/>
    </row>
    <row r="902" spans="1:14" x14ac:dyDescent="0.25">
      <c r="A902" t="s">
        <v>1069</v>
      </c>
      <c r="B902" t="s">
        <v>100</v>
      </c>
      <c r="C902" t="s">
        <v>33</v>
      </c>
      <c r="D902">
        <v>13</v>
      </c>
      <c r="E902">
        <v>19</v>
      </c>
      <c r="F902">
        <v>7</v>
      </c>
      <c r="G902">
        <v>7</v>
      </c>
      <c r="H902">
        <v>46</v>
      </c>
      <c r="J902" s="55"/>
      <c r="K902" s="55"/>
      <c r="L902" s="55"/>
      <c r="M902" s="55"/>
      <c r="N902" s="55"/>
    </row>
    <row r="903" spans="1:14" x14ac:dyDescent="0.25">
      <c r="A903" t="s">
        <v>1070</v>
      </c>
      <c r="B903" t="s">
        <v>100</v>
      </c>
      <c r="C903" t="s">
        <v>34</v>
      </c>
      <c r="D903">
        <v>7</v>
      </c>
      <c r="E903">
        <v>5</v>
      </c>
      <c r="F903">
        <v>10</v>
      </c>
      <c r="G903">
        <v>5</v>
      </c>
      <c r="H903">
        <v>27</v>
      </c>
      <c r="J903" s="55"/>
      <c r="K903" s="55"/>
      <c r="L903" s="55"/>
      <c r="M903" s="55"/>
      <c r="N903" s="55"/>
    </row>
    <row r="904" spans="1:14" x14ac:dyDescent="0.25">
      <c r="A904" t="s">
        <v>1071</v>
      </c>
      <c r="B904" t="s">
        <v>100</v>
      </c>
      <c r="C904" t="s">
        <v>35</v>
      </c>
      <c r="D904">
        <v>7</v>
      </c>
      <c r="E904">
        <v>7</v>
      </c>
      <c r="F904">
        <v>4</v>
      </c>
      <c r="G904">
        <v>8</v>
      </c>
      <c r="H904">
        <v>26</v>
      </c>
      <c r="J904" s="55"/>
      <c r="K904" s="55"/>
      <c r="L904" s="55"/>
      <c r="M904" s="55"/>
      <c r="N904" s="55"/>
    </row>
    <row r="905" spans="1:14" x14ac:dyDescent="0.25">
      <c r="A905" t="s">
        <v>1072</v>
      </c>
      <c r="B905" t="s">
        <v>100</v>
      </c>
      <c r="C905" t="s">
        <v>36</v>
      </c>
      <c r="D905">
        <v>6</v>
      </c>
      <c r="E905">
        <v>7</v>
      </c>
      <c r="F905" t="s">
        <v>132</v>
      </c>
      <c r="G905">
        <v>5</v>
      </c>
      <c r="H905">
        <v>19</v>
      </c>
      <c r="J905" s="55"/>
      <c r="K905" s="55"/>
      <c r="L905" s="55"/>
      <c r="M905" s="55"/>
      <c r="N905" s="55"/>
    </row>
    <row r="906" spans="1:14" x14ac:dyDescent="0.25">
      <c r="A906" t="s">
        <v>1073</v>
      </c>
      <c r="B906" t="s">
        <v>100</v>
      </c>
      <c r="C906" t="s">
        <v>37</v>
      </c>
      <c r="D906">
        <v>13</v>
      </c>
      <c r="E906">
        <v>16</v>
      </c>
      <c r="F906">
        <v>11</v>
      </c>
      <c r="G906">
        <v>8</v>
      </c>
      <c r="H906">
        <v>48</v>
      </c>
      <c r="J906" s="55"/>
      <c r="K906" s="55"/>
      <c r="L906" s="55"/>
      <c r="M906" s="55"/>
      <c r="N906" s="55"/>
    </row>
    <row r="907" spans="1:14" x14ac:dyDescent="0.25">
      <c r="A907" t="s">
        <v>1074</v>
      </c>
      <c r="B907" t="s">
        <v>100</v>
      </c>
      <c r="C907" t="s">
        <v>38</v>
      </c>
      <c r="D907">
        <v>21</v>
      </c>
      <c r="E907">
        <v>26</v>
      </c>
      <c r="F907">
        <v>38</v>
      </c>
      <c r="G907">
        <v>32</v>
      </c>
      <c r="H907">
        <v>117</v>
      </c>
      <c r="J907" s="55"/>
      <c r="K907" s="55"/>
      <c r="L907" s="55"/>
      <c r="M907" s="55"/>
      <c r="N907" s="55"/>
    </row>
    <row r="908" spans="1:14" x14ac:dyDescent="0.25">
      <c r="A908" t="s">
        <v>1075</v>
      </c>
      <c r="B908" t="s">
        <v>100</v>
      </c>
      <c r="C908" t="s">
        <v>39</v>
      </c>
      <c r="D908">
        <v>7</v>
      </c>
      <c r="E908">
        <v>8</v>
      </c>
      <c r="F908">
        <v>10</v>
      </c>
      <c r="G908">
        <v>7</v>
      </c>
      <c r="H908">
        <v>32</v>
      </c>
      <c r="J908" s="55"/>
      <c r="K908" s="55"/>
      <c r="L908" s="55"/>
      <c r="M908" s="55"/>
      <c r="N908" s="55"/>
    </row>
    <row r="909" spans="1:14" x14ac:dyDescent="0.25">
      <c r="A909" t="s">
        <v>1076</v>
      </c>
      <c r="B909" t="s">
        <v>100</v>
      </c>
      <c r="C909" t="s">
        <v>40</v>
      </c>
      <c r="D909">
        <v>7</v>
      </c>
      <c r="E909">
        <v>4</v>
      </c>
      <c r="F909">
        <v>3</v>
      </c>
      <c r="G909" t="s">
        <v>132</v>
      </c>
      <c r="H909">
        <v>15</v>
      </c>
      <c r="J909" s="55"/>
      <c r="K909" s="55"/>
      <c r="L909" s="55"/>
      <c r="M909" s="55"/>
      <c r="N909" s="55"/>
    </row>
    <row r="910" spans="1:14" x14ac:dyDescent="0.25">
      <c r="A910" t="s">
        <v>1077</v>
      </c>
      <c r="B910" t="s">
        <v>100</v>
      </c>
      <c r="C910" t="s">
        <v>134</v>
      </c>
      <c r="D910" t="s">
        <v>132</v>
      </c>
      <c r="E910" t="s">
        <v>132</v>
      </c>
      <c r="F910">
        <v>4</v>
      </c>
      <c r="G910">
        <v>5</v>
      </c>
      <c r="H910">
        <v>13</v>
      </c>
      <c r="J910" s="55"/>
      <c r="K910" s="55"/>
      <c r="L910" s="55"/>
      <c r="M910" s="55"/>
      <c r="N910" s="55"/>
    </row>
    <row r="911" spans="1:14" x14ac:dyDescent="0.25">
      <c r="A911" t="s">
        <v>1078</v>
      </c>
      <c r="B911" t="s">
        <v>109</v>
      </c>
      <c r="C911" t="s">
        <v>17</v>
      </c>
      <c r="D911">
        <v>9</v>
      </c>
      <c r="E911">
        <v>10</v>
      </c>
      <c r="F911">
        <v>7</v>
      </c>
      <c r="G911">
        <v>11</v>
      </c>
      <c r="H911">
        <v>37</v>
      </c>
      <c r="J911" s="55"/>
      <c r="K911" s="55"/>
      <c r="L911" s="55"/>
      <c r="M911" s="55"/>
      <c r="N911" s="55"/>
    </row>
    <row r="912" spans="1:14" x14ac:dyDescent="0.25">
      <c r="A912" t="s">
        <v>1079</v>
      </c>
      <c r="B912" t="s">
        <v>109</v>
      </c>
      <c r="C912" t="s">
        <v>18</v>
      </c>
      <c r="D912">
        <v>5</v>
      </c>
      <c r="E912">
        <v>4</v>
      </c>
      <c r="F912" t="s">
        <v>132</v>
      </c>
      <c r="G912">
        <v>4</v>
      </c>
      <c r="H912">
        <v>15</v>
      </c>
      <c r="J912" s="55"/>
      <c r="K912" s="55"/>
      <c r="L912" s="55"/>
      <c r="M912" s="55"/>
      <c r="N912" s="55"/>
    </row>
    <row r="913" spans="1:14" x14ac:dyDescent="0.25">
      <c r="A913" t="s">
        <v>1080</v>
      </c>
      <c r="B913" t="s">
        <v>109</v>
      </c>
      <c r="C913" t="s">
        <v>19</v>
      </c>
      <c r="D913" t="s">
        <v>132</v>
      </c>
      <c r="E913">
        <v>4</v>
      </c>
      <c r="F913" t="s">
        <v>132</v>
      </c>
      <c r="G913" t="s">
        <v>132</v>
      </c>
      <c r="H913">
        <v>9</v>
      </c>
      <c r="J913" s="55"/>
      <c r="K913" s="55"/>
      <c r="L913" s="55"/>
      <c r="M913" s="55"/>
      <c r="N913" s="55"/>
    </row>
    <row r="914" spans="1:14" x14ac:dyDescent="0.25">
      <c r="A914" t="s">
        <v>1081</v>
      </c>
      <c r="B914" t="s">
        <v>109</v>
      </c>
      <c r="C914" t="s">
        <v>20</v>
      </c>
      <c r="D914" t="s">
        <v>132</v>
      </c>
      <c r="E914">
        <v>3</v>
      </c>
      <c r="F914">
        <v>4</v>
      </c>
      <c r="G914">
        <v>5</v>
      </c>
      <c r="H914">
        <v>14</v>
      </c>
      <c r="J914" s="55"/>
      <c r="K914" s="55"/>
      <c r="L914" s="55"/>
      <c r="M914" s="55"/>
      <c r="N914" s="55"/>
    </row>
    <row r="915" spans="1:14" x14ac:dyDescent="0.25">
      <c r="A915" t="s">
        <v>1082</v>
      </c>
      <c r="B915" t="s">
        <v>109</v>
      </c>
      <c r="C915" t="s">
        <v>21</v>
      </c>
      <c r="D915">
        <v>6</v>
      </c>
      <c r="E915">
        <v>7</v>
      </c>
      <c r="F915">
        <v>6</v>
      </c>
      <c r="G915">
        <v>6</v>
      </c>
      <c r="H915">
        <v>25</v>
      </c>
      <c r="J915" s="55"/>
      <c r="K915" s="55"/>
      <c r="L915" s="55"/>
      <c r="M915" s="55"/>
      <c r="N915" s="55"/>
    </row>
    <row r="916" spans="1:14" x14ac:dyDescent="0.25">
      <c r="A916" t="s">
        <v>1083</v>
      </c>
      <c r="B916" t="s">
        <v>109</v>
      </c>
      <c r="C916" t="s">
        <v>115</v>
      </c>
      <c r="D916">
        <v>11</v>
      </c>
      <c r="E916">
        <v>9</v>
      </c>
      <c r="F916">
        <v>10</v>
      </c>
      <c r="G916">
        <v>4</v>
      </c>
      <c r="H916">
        <v>34</v>
      </c>
      <c r="J916" s="55"/>
      <c r="K916" s="55"/>
      <c r="L916" s="55"/>
      <c r="M916" s="55"/>
      <c r="N916" s="55"/>
    </row>
    <row r="917" spans="1:14" x14ac:dyDescent="0.25">
      <c r="A917" t="s">
        <v>1084</v>
      </c>
      <c r="B917" t="s">
        <v>109</v>
      </c>
      <c r="C917" t="s">
        <v>22</v>
      </c>
      <c r="D917" t="s">
        <v>132</v>
      </c>
      <c r="E917" t="s">
        <v>132</v>
      </c>
      <c r="F917">
        <v>4</v>
      </c>
      <c r="G917" t="s">
        <v>132</v>
      </c>
      <c r="H917">
        <v>7</v>
      </c>
      <c r="J917" s="55"/>
      <c r="K917" s="55"/>
      <c r="L917" s="55"/>
      <c r="M917" s="55"/>
      <c r="N917" s="55"/>
    </row>
    <row r="918" spans="1:14" x14ac:dyDescent="0.25">
      <c r="A918" t="s">
        <v>1085</v>
      </c>
      <c r="B918" t="s">
        <v>109</v>
      </c>
      <c r="C918" t="s">
        <v>23</v>
      </c>
      <c r="D918" t="s">
        <v>132</v>
      </c>
      <c r="E918">
        <v>3</v>
      </c>
      <c r="F918" t="s">
        <v>132</v>
      </c>
      <c r="G918">
        <v>3</v>
      </c>
      <c r="H918">
        <v>8</v>
      </c>
      <c r="J918" s="55"/>
      <c r="K918" s="55"/>
      <c r="L918" s="55"/>
      <c r="M918" s="55"/>
      <c r="N918" s="55"/>
    </row>
    <row r="919" spans="1:14" x14ac:dyDescent="0.25">
      <c r="A919" t="s">
        <v>1086</v>
      </c>
      <c r="B919" t="s">
        <v>109</v>
      </c>
      <c r="C919" t="s">
        <v>24</v>
      </c>
      <c r="D919" t="s">
        <v>132</v>
      </c>
      <c r="E919">
        <v>3</v>
      </c>
      <c r="F919" t="s">
        <v>132</v>
      </c>
      <c r="G919" t="s">
        <v>132</v>
      </c>
      <c r="H919">
        <v>7</v>
      </c>
      <c r="J919" s="55"/>
      <c r="K919" s="55"/>
      <c r="L919" s="55"/>
      <c r="M919" s="55"/>
      <c r="N919" s="55"/>
    </row>
    <row r="920" spans="1:14" x14ac:dyDescent="0.25">
      <c r="A920" t="s">
        <v>1087</v>
      </c>
      <c r="B920" t="s">
        <v>109</v>
      </c>
      <c r="C920" t="s">
        <v>25</v>
      </c>
      <c r="D920">
        <v>20</v>
      </c>
      <c r="E920">
        <v>35</v>
      </c>
      <c r="F920">
        <v>17</v>
      </c>
      <c r="G920">
        <v>25</v>
      </c>
      <c r="H920">
        <v>97</v>
      </c>
      <c r="J920" s="55"/>
      <c r="K920" s="55"/>
      <c r="L920" s="55"/>
      <c r="M920" s="55"/>
      <c r="N920" s="55"/>
    </row>
    <row r="921" spans="1:14" x14ac:dyDescent="0.25">
      <c r="A921" t="s">
        <v>1088</v>
      </c>
      <c r="B921" t="s">
        <v>109</v>
      </c>
      <c r="C921" t="s">
        <v>26</v>
      </c>
      <c r="D921" t="s">
        <v>132</v>
      </c>
      <c r="E921">
        <v>3</v>
      </c>
      <c r="F921" t="s">
        <v>132</v>
      </c>
      <c r="G921" t="s">
        <v>132</v>
      </c>
      <c r="H921">
        <v>4</v>
      </c>
      <c r="J921" s="55"/>
      <c r="K921" s="55"/>
      <c r="L921" s="55"/>
      <c r="M921" s="55"/>
      <c r="N921" s="55"/>
    </row>
    <row r="922" spans="1:14" x14ac:dyDescent="0.25">
      <c r="A922" t="s">
        <v>1089</v>
      </c>
      <c r="B922" t="s">
        <v>109</v>
      </c>
      <c r="C922" t="s">
        <v>27</v>
      </c>
      <c r="D922">
        <v>5</v>
      </c>
      <c r="E922">
        <v>10</v>
      </c>
      <c r="F922">
        <v>3</v>
      </c>
      <c r="G922">
        <v>7</v>
      </c>
      <c r="H922">
        <v>25</v>
      </c>
      <c r="J922" s="55"/>
      <c r="K922" s="55"/>
      <c r="L922" s="55"/>
      <c r="M922" s="55"/>
      <c r="N922" s="55"/>
    </row>
    <row r="923" spans="1:14" x14ac:dyDescent="0.25">
      <c r="A923" t="s">
        <v>1090</v>
      </c>
      <c r="B923" t="s">
        <v>109</v>
      </c>
      <c r="C923" t="s">
        <v>28</v>
      </c>
      <c r="D923">
        <v>9</v>
      </c>
      <c r="E923">
        <v>8</v>
      </c>
      <c r="F923">
        <v>6</v>
      </c>
      <c r="G923" t="s">
        <v>132</v>
      </c>
      <c r="H923">
        <v>25</v>
      </c>
      <c r="J923" s="55"/>
      <c r="K923" s="55"/>
      <c r="L923" s="55"/>
      <c r="M923" s="55"/>
      <c r="N923" s="55"/>
    </row>
    <row r="924" spans="1:14" x14ac:dyDescent="0.25">
      <c r="A924" t="s">
        <v>1091</v>
      </c>
      <c r="B924" t="s">
        <v>109</v>
      </c>
      <c r="C924" t="s">
        <v>29</v>
      </c>
      <c r="D924" t="s">
        <v>132</v>
      </c>
      <c r="E924" t="s">
        <v>132</v>
      </c>
      <c r="F924" t="s">
        <v>132</v>
      </c>
      <c r="G924" t="s">
        <v>132</v>
      </c>
      <c r="H924">
        <v>4</v>
      </c>
      <c r="J924" s="55"/>
      <c r="K924" s="55"/>
      <c r="L924" s="55"/>
      <c r="M924" s="55"/>
      <c r="N924" s="55"/>
    </row>
    <row r="925" spans="1:14" x14ac:dyDescent="0.25">
      <c r="A925" t="s">
        <v>1092</v>
      </c>
      <c r="B925" t="s">
        <v>109</v>
      </c>
      <c r="C925" t="s">
        <v>30</v>
      </c>
      <c r="D925">
        <v>3</v>
      </c>
      <c r="E925">
        <v>5</v>
      </c>
      <c r="F925">
        <v>3</v>
      </c>
      <c r="G925" t="s">
        <v>132</v>
      </c>
      <c r="H925">
        <v>12</v>
      </c>
      <c r="J925" s="55"/>
      <c r="K925" s="55"/>
      <c r="L925" s="55"/>
      <c r="M925" s="55"/>
      <c r="N925" s="55"/>
    </row>
    <row r="926" spans="1:14" x14ac:dyDescent="0.25">
      <c r="A926" t="s">
        <v>1093</v>
      </c>
      <c r="B926" t="s">
        <v>109</v>
      </c>
      <c r="C926" t="s">
        <v>31</v>
      </c>
      <c r="D926">
        <v>12</v>
      </c>
      <c r="E926">
        <v>7</v>
      </c>
      <c r="F926">
        <v>16</v>
      </c>
      <c r="G926">
        <v>13</v>
      </c>
      <c r="H926">
        <v>48</v>
      </c>
      <c r="J926" s="55"/>
      <c r="K926" s="55"/>
      <c r="L926" s="55"/>
      <c r="M926" s="55"/>
      <c r="N926" s="55"/>
    </row>
    <row r="927" spans="1:14" x14ac:dyDescent="0.25">
      <c r="A927" t="s">
        <v>1094</v>
      </c>
      <c r="B927" t="s">
        <v>109</v>
      </c>
      <c r="C927" t="s">
        <v>32</v>
      </c>
      <c r="D927" t="s">
        <v>132</v>
      </c>
      <c r="E927">
        <v>3</v>
      </c>
      <c r="F927">
        <v>5</v>
      </c>
      <c r="G927" t="s">
        <v>132</v>
      </c>
      <c r="H927">
        <v>12</v>
      </c>
      <c r="J927" s="55"/>
      <c r="K927" s="55"/>
      <c r="L927" s="55"/>
      <c r="M927" s="55"/>
      <c r="N927" s="55"/>
    </row>
    <row r="928" spans="1:14" x14ac:dyDescent="0.25">
      <c r="A928" t="s">
        <v>1095</v>
      </c>
      <c r="B928" t="s">
        <v>109</v>
      </c>
      <c r="C928" t="s">
        <v>33</v>
      </c>
      <c r="D928">
        <v>3</v>
      </c>
      <c r="E928">
        <v>9</v>
      </c>
      <c r="F928">
        <v>5</v>
      </c>
      <c r="G928">
        <v>3</v>
      </c>
      <c r="H928">
        <v>20</v>
      </c>
      <c r="J928" s="55"/>
      <c r="K928" s="55"/>
      <c r="L928" s="55"/>
      <c r="M928" s="55"/>
      <c r="N928" s="55"/>
    </row>
    <row r="929" spans="1:14" x14ac:dyDescent="0.25">
      <c r="A929" t="s">
        <v>1096</v>
      </c>
      <c r="B929" t="s">
        <v>109</v>
      </c>
      <c r="C929" t="s">
        <v>34</v>
      </c>
      <c r="D929" t="s">
        <v>132</v>
      </c>
      <c r="E929">
        <v>3</v>
      </c>
      <c r="F929" t="s">
        <v>132</v>
      </c>
      <c r="G929">
        <v>4</v>
      </c>
      <c r="H929">
        <v>11</v>
      </c>
      <c r="J929" s="55"/>
      <c r="K929" s="55"/>
      <c r="L929" s="55"/>
      <c r="M929" s="55"/>
      <c r="N929" s="55"/>
    </row>
    <row r="930" spans="1:14" x14ac:dyDescent="0.25">
      <c r="A930" t="s">
        <v>1097</v>
      </c>
      <c r="B930" t="s">
        <v>109</v>
      </c>
      <c r="C930" t="s">
        <v>35</v>
      </c>
      <c r="D930">
        <v>4</v>
      </c>
      <c r="E930">
        <v>8</v>
      </c>
      <c r="F930">
        <v>3</v>
      </c>
      <c r="G930" t="s">
        <v>132</v>
      </c>
      <c r="H930">
        <v>17</v>
      </c>
      <c r="J930" s="55"/>
      <c r="K930" s="55"/>
      <c r="L930" s="55"/>
      <c r="M930" s="55"/>
      <c r="N930" s="55"/>
    </row>
    <row r="931" spans="1:14" x14ac:dyDescent="0.25">
      <c r="A931" t="s">
        <v>1098</v>
      </c>
      <c r="B931" t="s">
        <v>109</v>
      </c>
      <c r="C931" t="s">
        <v>36</v>
      </c>
      <c r="D931">
        <v>3</v>
      </c>
      <c r="E931" t="s">
        <v>132</v>
      </c>
      <c r="F931" t="s">
        <v>132</v>
      </c>
      <c r="G931" t="s">
        <v>132</v>
      </c>
      <c r="H931">
        <v>7</v>
      </c>
      <c r="J931" s="55"/>
      <c r="K931" s="55"/>
      <c r="L931" s="55"/>
      <c r="M931" s="55"/>
      <c r="N931" s="55"/>
    </row>
    <row r="932" spans="1:14" x14ac:dyDescent="0.25">
      <c r="A932" t="s">
        <v>1099</v>
      </c>
      <c r="B932" t="s">
        <v>109</v>
      </c>
      <c r="C932" t="s">
        <v>37</v>
      </c>
      <c r="D932">
        <v>6</v>
      </c>
      <c r="E932" t="s">
        <v>132</v>
      </c>
      <c r="F932">
        <v>3</v>
      </c>
      <c r="G932" t="s">
        <v>132</v>
      </c>
      <c r="H932">
        <v>12</v>
      </c>
      <c r="J932" s="55"/>
      <c r="K932" s="55"/>
      <c r="L932" s="55"/>
      <c r="M932" s="55"/>
      <c r="N932" s="55"/>
    </row>
    <row r="933" spans="1:14" x14ac:dyDescent="0.25">
      <c r="A933" t="s">
        <v>1100</v>
      </c>
      <c r="B933" t="s">
        <v>109</v>
      </c>
      <c r="C933" t="s">
        <v>38</v>
      </c>
      <c r="D933">
        <v>11</v>
      </c>
      <c r="E933">
        <v>11</v>
      </c>
      <c r="F933">
        <v>12</v>
      </c>
      <c r="G933">
        <v>8</v>
      </c>
      <c r="H933">
        <v>42</v>
      </c>
      <c r="J933" s="55"/>
      <c r="K933" s="55"/>
      <c r="L933" s="55"/>
      <c r="M933" s="55"/>
      <c r="N933" s="55"/>
    </row>
    <row r="934" spans="1:14" x14ac:dyDescent="0.25">
      <c r="A934" t="s">
        <v>1101</v>
      </c>
      <c r="B934" t="s">
        <v>109</v>
      </c>
      <c r="C934" t="s">
        <v>39</v>
      </c>
      <c r="D934" t="s">
        <v>132</v>
      </c>
      <c r="E934">
        <v>3</v>
      </c>
      <c r="F934">
        <v>4</v>
      </c>
      <c r="G934" t="s">
        <v>132</v>
      </c>
      <c r="H934">
        <v>10</v>
      </c>
      <c r="J934" s="55"/>
      <c r="K934" s="55"/>
      <c r="L934" s="55"/>
      <c r="M934" s="55"/>
      <c r="N934" s="55"/>
    </row>
    <row r="935" spans="1:14" x14ac:dyDescent="0.25">
      <c r="A935" t="s">
        <v>1102</v>
      </c>
      <c r="B935" t="s">
        <v>109</v>
      </c>
      <c r="C935" t="s">
        <v>40</v>
      </c>
      <c r="D935">
        <v>3</v>
      </c>
      <c r="E935" t="s">
        <v>132</v>
      </c>
      <c r="F935" t="s">
        <v>132</v>
      </c>
      <c r="G935" t="s">
        <v>132</v>
      </c>
      <c r="H935">
        <v>6</v>
      </c>
      <c r="J935" s="55"/>
      <c r="K935" s="55"/>
      <c r="L935" s="55"/>
      <c r="M935" s="55"/>
      <c r="N935" s="55"/>
    </row>
    <row r="936" spans="1:14" x14ac:dyDescent="0.25">
      <c r="A936" t="s">
        <v>1103</v>
      </c>
      <c r="B936" t="s">
        <v>109</v>
      </c>
      <c r="C936" t="s">
        <v>134</v>
      </c>
      <c r="D936" t="s">
        <v>132</v>
      </c>
      <c r="E936" t="s">
        <v>132</v>
      </c>
      <c r="F936" t="s">
        <v>132</v>
      </c>
      <c r="G936" t="s">
        <v>132</v>
      </c>
      <c r="H936">
        <v>5</v>
      </c>
      <c r="J936" s="55"/>
      <c r="K936" s="55"/>
      <c r="L936" s="55"/>
      <c r="M936" s="55"/>
      <c r="N936" s="55"/>
    </row>
    <row r="937" spans="1:14" x14ac:dyDescent="0.25">
      <c r="A937" t="s">
        <v>1104</v>
      </c>
      <c r="B937" t="s">
        <v>103</v>
      </c>
      <c r="C937" t="s">
        <v>17</v>
      </c>
      <c r="D937">
        <v>11</v>
      </c>
      <c r="E937">
        <v>8</v>
      </c>
      <c r="F937">
        <v>11</v>
      </c>
      <c r="G937">
        <v>12</v>
      </c>
      <c r="H937">
        <v>42</v>
      </c>
      <c r="J937" s="55"/>
      <c r="K937" s="55"/>
      <c r="L937" s="55"/>
      <c r="M937" s="55"/>
      <c r="N937" s="55"/>
    </row>
    <row r="938" spans="1:14" x14ac:dyDescent="0.25">
      <c r="A938" t="s">
        <v>1105</v>
      </c>
      <c r="B938" t="s">
        <v>103</v>
      </c>
      <c r="C938" t="s">
        <v>18</v>
      </c>
      <c r="D938">
        <v>7</v>
      </c>
      <c r="E938">
        <v>3</v>
      </c>
      <c r="F938">
        <v>3</v>
      </c>
      <c r="G938">
        <v>5</v>
      </c>
      <c r="H938">
        <v>18</v>
      </c>
      <c r="J938" s="55"/>
      <c r="K938" s="55"/>
      <c r="L938" s="55"/>
      <c r="M938" s="55"/>
      <c r="N938" s="55"/>
    </row>
    <row r="939" spans="1:14" x14ac:dyDescent="0.25">
      <c r="A939" t="s">
        <v>1106</v>
      </c>
      <c r="B939" t="s">
        <v>103</v>
      </c>
      <c r="C939" t="s">
        <v>19</v>
      </c>
      <c r="D939">
        <v>4</v>
      </c>
      <c r="E939">
        <v>3</v>
      </c>
      <c r="F939" t="s">
        <v>132</v>
      </c>
      <c r="G939" t="s">
        <v>132</v>
      </c>
      <c r="H939">
        <v>10</v>
      </c>
      <c r="J939" s="55"/>
      <c r="K939" s="55"/>
      <c r="L939" s="55"/>
      <c r="M939" s="55"/>
      <c r="N939" s="55"/>
    </row>
    <row r="940" spans="1:14" x14ac:dyDescent="0.25">
      <c r="A940" t="s">
        <v>1107</v>
      </c>
      <c r="B940" t="s">
        <v>103</v>
      </c>
      <c r="C940" t="s">
        <v>20</v>
      </c>
      <c r="D940" t="s">
        <v>132</v>
      </c>
      <c r="E940" t="s">
        <v>132</v>
      </c>
      <c r="F940">
        <v>6</v>
      </c>
      <c r="G940">
        <v>6</v>
      </c>
      <c r="H940">
        <v>14</v>
      </c>
      <c r="J940" s="55"/>
      <c r="K940" s="55"/>
      <c r="L940" s="55"/>
      <c r="M940" s="55"/>
      <c r="N940" s="55"/>
    </row>
    <row r="941" spans="1:14" x14ac:dyDescent="0.25">
      <c r="A941" t="s">
        <v>1108</v>
      </c>
      <c r="B941" t="s">
        <v>103</v>
      </c>
      <c r="C941" t="s">
        <v>21</v>
      </c>
      <c r="D941">
        <v>6</v>
      </c>
      <c r="E941">
        <v>12</v>
      </c>
      <c r="F941">
        <v>4</v>
      </c>
      <c r="G941">
        <v>4</v>
      </c>
      <c r="H941">
        <v>26</v>
      </c>
      <c r="J941" s="55"/>
      <c r="K941" s="55"/>
      <c r="L941" s="55"/>
      <c r="M941" s="55"/>
      <c r="N941" s="55"/>
    </row>
    <row r="942" spans="1:14" x14ac:dyDescent="0.25">
      <c r="A942" t="s">
        <v>1109</v>
      </c>
      <c r="B942" t="s">
        <v>103</v>
      </c>
      <c r="C942" t="s">
        <v>115</v>
      </c>
      <c r="D942">
        <v>13</v>
      </c>
      <c r="E942">
        <v>14</v>
      </c>
      <c r="F942">
        <v>6</v>
      </c>
      <c r="G942">
        <v>4</v>
      </c>
      <c r="H942">
        <v>37</v>
      </c>
      <c r="J942" s="55"/>
      <c r="K942" s="55"/>
      <c r="L942" s="55"/>
      <c r="M942" s="55"/>
      <c r="N942" s="55"/>
    </row>
    <row r="943" spans="1:14" x14ac:dyDescent="0.25">
      <c r="A943" t="s">
        <v>1110</v>
      </c>
      <c r="B943" t="s">
        <v>103</v>
      </c>
      <c r="C943" t="s">
        <v>22</v>
      </c>
      <c r="D943">
        <v>4</v>
      </c>
      <c r="E943" t="s">
        <v>132</v>
      </c>
      <c r="F943" t="s">
        <v>132</v>
      </c>
      <c r="G943" t="s">
        <v>132</v>
      </c>
      <c r="H943">
        <v>8</v>
      </c>
      <c r="J943" s="55"/>
      <c r="K943" s="55"/>
      <c r="L943" s="55"/>
      <c r="M943" s="55"/>
      <c r="N943" s="55"/>
    </row>
    <row r="944" spans="1:14" x14ac:dyDescent="0.25">
      <c r="A944" t="s">
        <v>1111</v>
      </c>
      <c r="B944" t="s">
        <v>103</v>
      </c>
      <c r="C944" t="s">
        <v>23</v>
      </c>
      <c r="D944" t="s">
        <v>132</v>
      </c>
      <c r="E944" t="s">
        <v>132</v>
      </c>
      <c r="F944" t="s">
        <v>132</v>
      </c>
      <c r="G944">
        <v>3</v>
      </c>
      <c r="H944">
        <v>7</v>
      </c>
      <c r="J944" s="55"/>
      <c r="K944" s="55"/>
      <c r="L944" s="55"/>
      <c r="M944" s="55"/>
      <c r="N944" s="55"/>
    </row>
    <row r="945" spans="1:14" x14ac:dyDescent="0.25">
      <c r="A945" t="s">
        <v>1112</v>
      </c>
      <c r="B945" t="s">
        <v>103</v>
      </c>
      <c r="C945" t="s">
        <v>24</v>
      </c>
      <c r="D945">
        <v>6</v>
      </c>
      <c r="E945">
        <v>3</v>
      </c>
      <c r="F945">
        <v>4</v>
      </c>
      <c r="G945" t="s">
        <v>132</v>
      </c>
      <c r="H945">
        <v>14</v>
      </c>
      <c r="J945" s="55"/>
      <c r="K945" s="55"/>
      <c r="L945" s="55"/>
      <c r="M945" s="55"/>
      <c r="N945" s="55"/>
    </row>
    <row r="946" spans="1:14" x14ac:dyDescent="0.25">
      <c r="A946" t="s">
        <v>1113</v>
      </c>
      <c r="B946" t="s">
        <v>103</v>
      </c>
      <c r="C946" t="s">
        <v>25</v>
      </c>
      <c r="D946">
        <v>36</v>
      </c>
      <c r="E946">
        <v>41</v>
      </c>
      <c r="F946">
        <v>37</v>
      </c>
      <c r="G946">
        <v>34</v>
      </c>
      <c r="H946">
        <v>148</v>
      </c>
      <c r="J946" s="55"/>
      <c r="K946" s="55"/>
      <c r="L946" s="55"/>
      <c r="M946" s="55"/>
      <c r="N946" s="55"/>
    </row>
    <row r="947" spans="1:14" x14ac:dyDescent="0.25">
      <c r="A947" t="s">
        <v>1114</v>
      </c>
      <c r="B947" t="s">
        <v>103</v>
      </c>
      <c r="C947" t="s">
        <v>26</v>
      </c>
      <c r="D947" t="s">
        <v>132</v>
      </c>
      <c r="E947" t="s">
        <v>132</v>
      </c>
      <c r="F947" t="s">
        <v>132</v>
      </c>
      <c r="G947" t="s">
        <v>132</v>
      </c>
      <c r="H947">
        <v>4</v>
      </c>
      <c r="J947" s="55"/>
      <c r="K947" s="55"/>
      <c r="L947" s="55"/>
      <c r="M947" s="55"/>
      <c r="N947" s="55"/>
    </row>
    <row r="948" spans="1:14" x14ac:dyDescent="0.25">
      <c r="A948" t="s">
        <v>1115</v>
      </c>
      <c r="B948" t="s">
        <v>103</v>
      </c>
      <c r="C948" t="s">
        <v>27</v>
      </c>
      <c r="D948">
        <v>6</v>
      </c>
      <c r="E948">
        <v>12</v>
      </c>
      <c r="F948">
        <v>9</v>
      </c>
      <c r="G948">
        <v>10</v>
      </c>
      <c r="H948">
        <v>37</v>
      </c>
      <c r="J948" s="55"/>
      <c r="K948" s="55"/>
      <c r="L948" s="55"/>
      <c r="M948" s="55"/>
      <c r="N948" s="55"/>
    </row>
    <row r="949" spans="1:14" x14ac:dyDescent="0.25">
      <c r="A949" t="s">
        <v>1116</v>
      </c>
      <c r="B949" t="s">
        <v>103</v>
      </c>
      <c r="C949" t="s">
        <v>28</v>
      </c>
      <c r="D949">
        <v>3</v>
      </c>
      <c r="E949">
        <v>7</v>
      </c>
      <c r="F949">
        <v>4</v>
      </c>
      <c r="G949">
        <v>9</v>
      </c>
      <c r="H949">
        <v>23</v>
      </c>
      <c r="J949" s="55"/>
      <c r="K949" s="55"/>
      <c r="L949" s="55"/>
      <c r="M949" s="55"/>
      <c r="N949" s="55"/>
    </row>
    <row r="950" spans="1:14" x14ac:dyDescent="0.25">
      <c r="A950" t="s">
        <v>1117</v>
      </c>
      <c r="B950" t="s">
        <v>103</v>
      </c>
      <c r="C950" t="s">
        <v>29</v>
      </c>
      <c r="D950" t="s">
        <v>132</v>
      </c>
      <c r="E950" t="s">
        <v>132</v>
      </c>
      <c r="F950" t="s">
        <v>132</v>
      </c>
      <c r="G950" t="s">
        <v>132</v>
      </c>
      <c r="H950">
        <v>5</v>
      </c>
      <c r="J950" s="55"/>
      <c r="K950" s="55"/>
      <c r="L950" s="55"/>
      <c r="M950" s="55"/>
      <c r="N950" s="55"/>
    </row>
    <row r="951" spans="1:14" x14ac:dyDescent="0.25">
      <c r="A951" t="s">
        <v>1118</v>
      </c>
      <c r="B951" t="s">
        <v>103</v>
      </c>
      <c r="C951" t="s">
        <v>30</v>
      </c>
      <c r="D951">
        <v>6</v>
      </c>
      <c r="E951">
        <v>3</v>
      </c>
      <c r="F951">
        <v>4</v>
      </c>
      <c r="G951">
        <v>8</v>
      </c>
      <c r="H951">
        <v>21</v>
      </c>
      <c r="J951" s="55"/>
      <c r="K951" s="55"/>
      <c r="L951" s="55"/>
      <c r="M951" s="55"/>
      <c r="N951" s="55"/>
    </row>
    <row r="952" spans="1:14" x14ac:dyDescent="0.25">
      <c r="A952" t="s">
        <v>1119</v>
      </c>
      <c r="B952" t="s">
        <v>103</v>
      </c>
      <c r="C952" t="s">
        <v>31</v>
      </c>
      <c r="D952">
        <v>30</v>
      </c>
      <c r="E952">
        <v>24</v>
      </c>
      <c r="F952">
        <v>16</v>
      </c>
      <c r="G952">
        <v>25</v>
      </c>
      <c r="H952">
        <v>95</v>
      </c>
      <c r="J952" s="55"/>
      <c r="K952" s="55"/>
      <c r="L952" s="55"/>
      <c r="M952" s="55"/>
      <c r="N952" s="55"/>
    </row>
    <row r="953" spans="1:14" x14ac:dyDescent="0.25">
      <c r="A953" t="s">
        <v>1120</v>
      </c>
      <c r="B953" t="s">
        <v>103</v>
      </c>
      <c r="C953" t="s">
        <v>32</v>
      </c>
      <c r="D953">
        <v>10</v>
      </c>
      <c r="E953">
        <v>6</v>
      </c>
      <c r="F953">
        <v>5</v>
      </c>
      <c r="G953">
        <v>6</v>
      </c>
      <c r="H953">
        <v>27</v>
      </c>
      <c r="J953" s="55"/>
      <c r="K953" s="55"/>
      <c r="L953" s="55"/>
      <c r="M953" s="55"/>
      <c r="N953" s="55"/>
    </row>
    <row r="954" spans="1:14" x14ac:dyDescent="0.25">
      <c r="A954" t="s">
        <v>1121</v>
      </c>
      <c r="B954" t="s">
        <v>103</v>
      </c>
      <c r="C954" t="s">
        <v>33</v>
      </c>
      <c r="D954">
        <v>10</v>
      </c>
      <c r="E954">
        <v>7</v>
      </c>
      <c r="F954">
        <v>7</v>
      </c>
      <c r="G954">
        <v>3</v>
      </c>
      <c r="H954">
        <v>27</v>
      </c>
      <c r="J954" s="55"/>
      <c r="K954" s="55"/>
      <c r="L954" s="55"/>
      <c r="M954" s="55"/>
      <c r="N954" s="55"/>
    </row>
    <row r="955" spans="1:14" x14ac:dyDescent="0.25">
      <c r="A955" t="s">
        <v>1122</v>
      </c>
      <c r="B955" t="s">
        <v>103</v>
      </c>
      <c r="C955" t="s">
        <v>34</v>
      </c>
      <c r="D955">
        <v>9</v>
      </c>
      <c r="E955">
        <v>4</v>
      </c>
      <c r="F955">
        <v>6</v>
      </c>
      <c r="G955">
        <v>7</v>
      </c>
      <c r="H955">
        <v>26</v>
      </c>
      <c r="J955" s="55"/>
      <c r="K955" s="55"/>
      <c r="L955" s="55"/>
      <c r="M955" s="55"/>
      <c r="N955" s="55"/>
    </row>
    <row r="956" spans="1:14" x14ac:dyDescent="0.25">
      <c r="A956" t="s">
        <v>1123</v>
      </c>
      <c r="B956" t="s">
        <v>103</v>
      </c>
      <c r="C956" t="s">
        <v>35</v>
      </c>
      <c r="D956" t="s">
        <v>132</v>
      </c>
      <c r="E956" t="s">
        <v>132</v>
      </c>
      <c r="F956">
        <v>6</v>
      </c>
      <c r="G956">
        <v>3</v>
      </c>
      <c r="H956">
        <v>12</v>
      </c>
      <c r="J956" s="55"/>
      <c r="K956" s="55"/>
      <c r="L956" s="55"/>
      <c r="M956" s="55"/>
      <c r="N956" s="55"/>
    </row>
    <row r="957" spans="1:14" x14ac:dyDescent="0.25">
      <c r="A957" t="s">
        <v>1124</v>
      </c>
      <c r="B957" t="s">
        <v>103</v>
      </c>
      <c r="C957" t="s">
        <v>36</v>
      </c>
      <c r="D957" t="s">
        <v>132</v>
      </c>
      <c r="E957" t="s">
        <v>132</v>
      </c>
      <c r="F957" t="s">
        <v>132</v>
      </c>
      <c r="G957">
        <v>4</v>
      </c>
      <c r="H957">
        <v>8</v>
      </c>
      <c r="J957" s="55"/>
      <c r="K957" s="55"/>
      <c r="L957" s="55"/>
      <c r="M957" s="55"/>
      <c r="N957" s="55"/>
    </row>
    <row r="958" spans="1:14" x14ac:dyDescent="0.25">
      <c r="A958" t="s">
        <v>1125</v>
      </c>
      <c r="B958" t="s">
        <v>103</v>
      </c>
      <c r="C958" t="s">
        <v>37</v>
      </c>
      <c r="D958" t="s">
        <v>132</v>
      </c>
      <c r="E958">
        <v>8</v>
      </c>
      <c r="F958" t="s">
        <v>132</v>
      </c>
      <c r="G958">
        <v>7</v>
      </c>
      <c r="H958">
        <v>18</v>
      </c>
      <c r="J958" s="55"/>
      <c r="K958" s="55"/>
      <c r="L958" s="55"/>
      <c r="M958" s="55"/>
      <c r="N958" s="55"/>
    </row>
    <row r="959" spans="1:14" x14ac:dyDescent="0.25">
      <c r="A959" t="s">
        <v>1126</v>
      </c>
      <c r="B959" t="s">
        <v>103</v>
      </c>
      <c r="C959" t="s">
        <v>38</v>
      </c>
      <c r="D959">
        <v>19</v>
      </c>
      <c r="E959">
        <v>12</v>
      </c>
      <c r="F959">
        <v>18</v>
      </c>
      <c r="G959">
        <v>16</v>
      </c>
      <c r="H959">
        <v>65</v>
      </c>
      <c r="J959" s="55"/>
      <c r="K959" s="55"/>
      <c r="L959" s="55"/>
      <c r="M959" s="55"/>
      <c r="N959" s="55"/>
    </row>
    <row r="960" spans="1:14" x14ac:dyDescent="0.25">
      <c r="A960" t="s">
        <v>1127</v>
      </c>
      <c r="B960" t="s">
        <v>103</v>
      </c>
      <c r="C960" t="s">
        <v>39</v>
      </c>
      <c r="D960">
        <v>6</v>
      </c>
      <c r="E960">
        <v>7</v>
      </c>
      <c r="F960">
        <v>5</v>
      </c>
      <c r="G960">
        <v>8</v>
      </c>
      <c r="H960">
        <v>26</v>
      </c>
      <c r="J960" s="55"/>
      <c r="K960" s="55"/>
      <c r="L960" s="55"/>
      <c r="M960" s="55"/>
      <c r="N960" s="55"/>
    </row>
    <row r="961" spans="1:14" x14ac:dyDescent="0.25">
      <c r="A961" t="s">
        <v>1128</v>
      </c>
      <c r="B961" t="s">
        <v>103</v>
      </c>
      <c r="C961" t="s">
        <v>40</v>
      </c>
      <c r="D961" t="s">
        <v>132</v>
      </c>
      <c r="E961">
        <v>3</v>
      </c>
      <c r="F961">
        <v>3</v>
      </c>
      <c r="G961">
        <v>6</v>
      </c>
      <c r="H961">
        <v>14</v>
      </c>
      <c r="J961" s="55"/>
      <c r="K961" s="55"/>
      <c r="L961" s="55"/>
      <c r="M961" s="55"/>
      <c r="N961" s="55"/>
    </row>
    <row r="962" spans="1:14" x14ac:dyDescent="0.25">
      <c r="A962" t="s">
        <v>1129</v>
      </c>
      <c r="B962" t="s">
        <v>103</v>
      </c>
      <c r="C962" t="s">
        <v>134</v>
      </c>
      <c r="D962">
        <v>3</v>
      </c>
      <c r="E962" t="s">
        <v>132</v>
      </c>
      <c r="F962" t="s">
        <v>132</v>
      </c>
      <c r="G962">
        <v>3</v>
      </c>
      <c r="H962">
        <v>8</v>
      </c>
      <c r="J962" s="55"/>
      <c r="K962" s="55"/>
      <c r="L962" s="55"/>
      <c r="M962" s="55"/>
      <c r="N962" s="55"/>
    </row>
    <row r="963" spans="1:14" x14ac:dyDescent="0.25">
      <c r="A963" t="s">
        <v>1130</v>
      </c>
      <c r="B963" t="s">
        <v>96</v>
      </c>
      <c r="C963" t="s">
        <v>17</v>
      </c>
      <c r="D963">
        <v>7</v>
      </c>
      <c r="E963">
        <v>8</v>
      </c>
      <c r="F963">
        <v>6</v>
      </c>
      <c r="G963">
        <v>13</v>
      </c>
      <c r="H963">
        <v>34</v>
      </c>
      <c r="J963" s="55"/>
      <c r="K963" s="55"/>
      <c r="L963" s="55"/>
      <c r="M963" s="55"/>
      <c r="N963" s="55"/>
    </row>
    <row r="964" spans="1:14" x14ac:dyDescent="0.25">
      <c r="A964" t="s">
        <v>1131</v>
      </c>
      <c r="B964" t="s">
        <v>96</v>
      </c>
      <c r="C964" t="s">
        <v>18</v>
      </c>
      <c r="D964">
        <v>3</v>
      </c>
      <c r="E964">
        <v>3</v>
      </c>
      <c r="F964" t="s">
        <v>132</v>
      </c>
      <c r="G964">
        <v>6</v>
      </c>
      <c r="H964">
        <v>13</v>
      </c>
      <c r="J964" s="55"/>
      <c r="K964" s="55"/>
      <c r="L964" s="55"/>
      <c r="M964" s="55"/>
      <c r="N964" s="55"/>
    </row>
    <row r="965" spans="1:14" x14ac:dyDescent="0.25">
      <c r="A965" t="s">
        <v>1132</v>
      </c>
      <c r="B965" t="s">
        <v>96</v>
      </c>
      <c r="C965" t="s">
        <v>19</v>
      </c>
      <c r="D965" t="s">
        <v>132</v>
      </c>
      <c r="E965" t="s">
        <v>132</v>
      </c>
      <c r="F965" t="s">
        <v>132</v>
      </c>
      <c r="G965" t="s">
        <v>132</v>
      </c>
      <c r="H965" t="s">
        <v>132</v>
      </c>
      <c r="J965" s="55"/>
      <c r="K965" s="55"/>
      <c r="L965" s="55"/>
      <c r="M965" s="55"/>
      <c r="N965" s="55"/>
    </row>
    <row r="966" spans="1:14" x14ac:dyDescent="0.25">
      <c r="A966" t="s">
        <v>1133</v>
      </c>
      <c r="B966" t="s">
        <v>96</v>
      </c>
      <c r="C966" t="s">
        <v>20</v>
      </c>
      <c r="D966">
        <v>4</v>
      </c>
      <c r="E966">
        <v>5</v>
      </c>
      <c r="F966">
        <v>5</v>
      </c>
      <c r="G966">
        <v>5</v>
      </c>
      <c r="H966">
        <v>19</v>
      </c>
      <c r="J966" s="55"/>
      <c r="K966" s="55"/>
      <c r="L966" s="55"/>
      <c r="M966" s="55"/>
      <c r="N966" s="55"/>
    </row>
    <row r="967" spans="1:14" x14ac:dyDescent="0.25">
      <c r="A967" t="s">
        <v>1134</v>
      </c>
      <c r="B967" t="s">
        <v>96</v>
      </c>
      <c r="C967" t="s">
        <v>21</v>
      </c>
      <c r="D967">
        <v>5</v>
      </c>
      <c r="E967">
        <v>7</v>
      </c>
      <c r="F967">
        <v>4</v>
      </c>
      <c r="G967" t="s">
        <v>132</v>
      </c>
      <c r="H967">
        <v>17</v>
      </c>
      <c r="J967" s="55"/>
      <c r="K967" s="55"/>
      <c r="L967" s="55"/>
      <c r="M967" s="55"/>
      <c r="N967" s="55"/>
    </row>
    <row r="968" spans="1:14" x14ac:dyDescent="0.25">
      <c r="A968" t="s">
        <v>1135</v>
      </c>
      <c r="B968" t="s">
        <v>96</v>
      </c>
      <c r="C968" t="s">
        <v>115</v>
      </c>
      <c r="D968">
        <v>8</v>
      </c>
      <c r="E968">
        <v>18</v>
      </c>
      <c r="F968">
        <v>8</v>
      </c>
      <c r="G968">
        <v>4</v>
      </c>
      <c r="H968">
        <v>38</v>
      </c>
      <c r="J968" s="55"/>
      <c r="K968" s="55"/>
      <c r="L968" s="55"/>
      <c r="M968" s="55"/>
      <c r="N968" s="55"/>
    </row>
    <row r="969" spans="1:14" x14ac:dyDescent="0.25">
      <c r="A969" t="s">
        <v>1136</v>
      </c>
      <c r="B969" t="s">
        <v>96</v>
      </c>
      <c r="C969" t="s">
        <v>22</v>
      </c>
      <c r="D969">
        <v>4</v>
      </c>
      <c r="E969" t="s">
        <v>132</v>
      </c>
      <c r="F969" t="s">
        <v>132</v>
      </c>
      <c r="G969" t="s">
        <v>132</v>
      </c>
      <c r="H969">
        <v>6</v>
      </c>
      <c r="J969" s="55"/>
      <c r="K969" s="55"/>
      <c r="L969" s="55"/>
      <c r="M969" s="55"/>
      <c r="N969" s="55"/>
    </row>
    <row r="970" spans="1:14" x14ac:dyDescent="0.25">
      <c r="A970" t="s">
        <v>1137</v>
      </c>
      <c r="B970" t="s">
        <v>96</v>
      </c>
      <c r="C970" t="s">
        <v>23</v>
      </c>
      <c r="D970" t="s">
        <v>132</v>
      </c>
      <c r="E970">
        <v>3</v>
      </c>
      <c r="F970" t="s">
        <v>132</v>
      </c>
      <c r="G970">
        <v>3</v>
      </c>
      <c r="H970">
        <v>7</v>
      </c>
      <c r="J970" s="55"/>
      <c r="K970" s="55"/>
      <c r="L970" s="55"/>
      <c r="M970" s="55"/>
      <c r="N970" s="55"/>
    </row>
    <row r="971" spans="1:14" x14ac:dyDescent="0.25">
      <c r="A971" t="s">
        <v>1138</v>
      </c>
      <c r="B971" t="s">
        <v>96</v>
      </c>
      <c r="C971" t="s">
        <v>24</v>
      </c>
      <c r="D971">
        <v>3</v>
      </c>
      <c r="E971" t="s">
        <v>132</v>
      </c>
      <c r="F971">
        <v>3</v>
      </c>
      <c r="G971">
        <v>3</v>
      </c>
      <c r="H971">
        <v>10</v>
      </c>
      <c r="J971" s="55"/>
      <c r="K971" s="55"/>
      <c r="L971" s="55"/>
      <c r="M971" s="55"/>
      <c r="N971" s="55"/>
    </row>
    <row r="972" spans="1:14" x14ac:dyDescent="0.25">
      <c r="A972" t="s">
        <v>1139</v>
      </c>
      <c r="B972" t="s">
        <v>96</v>
      </c>
      <c r="C972" t="s">
        <v>25</v>
      </c>
      <c r="D972">
        <v>31</v>
      </c>
      <c r="E972">
        <v>31</v>
      </c>
      <c r="F972">
        <v>19</v>
      </c>
      <c r="G972">
        <v>21</v>
      </c>
      <c r="H972">
        <v>102</v>
      </c>
      <c r="J972" s="55"/>
      <c r="K972" s="55"/>
      <c r="L972" s="55"/>
      <c r="M972" s="55"/>
      <c r="N972" s="55"/>
    </row>
    <row r="973" spans="1:14" x14ac:dyDescent="0.25">
      <c r="A973" t="s">
        <v>1140</v>
      </c>
      <c r="B973" t="s">
        <v>96</v>
      </c>
      <c r="C973" t="s">
        <v>26</v>
      </c>
      <c r="D973" t="s">
        <v>132</v>
      </c>
      <c r="E973" t="s">
        <v>132</v>
      </c>
      <c r="F973" t="s">
        <v>132</v>
      </c>
      <c r="G973" t="s">
        <v>132</v>
      </c>
      <c r="H973">
        <v>4</v>
      </c>
      <c r="J973" s="55"/>
      <c r="K973" s="55"/>
      <c r="L973" s="55"/>
      <c r="M973" s="55"/>
      <c r="N973" s="55"/>
    </row>
    <row r="974" spans="1:14" x14ac:dyDescent="0.25">
      <c r="A974" t="s">
        <v>1141</v>
      </c>
      <c r="B974" t="s">
        <v>96</v>
      </c>
      <c r="C974" t="s">
        <v>27</v>
      </c>
      <c r="D974">
        <v>13</v>
      </c>
      <c r="E974">
        <v>9</v>
      </c>
      <c r="F974">
        <v>5</v>
      </c>
      <c r="G974">
        <v>10</v>
      </c>
      <c r="H974">
        <v>37</v>
      </c>
      <c r="J974" s="55"/>
      <c r="K974" s="55"/>
      <c r="L974" s="55"/>
      <c r="M974" s="55"/>
      <c r="N974" s="55"/>
    </row>
    <row r="975" spans="1:14" x14ac:dyDescent="0.25">
      <c r="A975" t="s">
        <v>1142</v>
      </c>
      <c r="B975" t="s">
        <v>96</v>
      </c>
      <c r="C975" t="s">
        <v>28</v>
      </c>
      <c r="D975">
        <v>9</v>
      </c>
      <c r="E975">
        <v>6</v>
      </c>
      <c r="F975">
        <v>9</v>
      </c>
      <c r="G975">
        <v>10</v>
      </c>
      <c r="H975">
        <v>34</v>
      </c>
      <c r="J975" s="55"/>
      <c r="K975" s="55"/>
      <c r="L975" s="55"/>
      <c r="M975" s="55"/>
      <c r="N975" s="55"/>
    </row>
    <row r="976" spans="1:14" x14ac:dyDescent="0.25">
      <c r="A976" t="s">
        <v>1143</v>
      </c>
      <c r="B976" t="s">
        <v>96</v>
      </c>
      <c r="C976" t="s">
        <v>29</v>
      </c>
      <c r="D976" t="s">
        <v>132</v>
      </c>
      <c r="E976">
        <v>3</v>
      </c>
      <c r="F976" t="s">
        <v>132</v>
      </c>
      <c r="G976" t="s">
        <v>132</v>
      </c>
      <c r="H976">
        <v>8</v>
      </c>
      <c r="J976" s="55"/>
      <c r="K976" s="55"/>
      <c r="L976" s="55"/>
      <c r="M976" s="55"/>
      <c r="N976" s="55"/>
    </row>
    <row r="977" spans="1:14" x14ac:dyDescent="0.25">
      <c r="A977" t="s">
        <v>1144</v>
      </c>
      <c r="B977" t="s">
        <v>96</v>
      </c>
      <c r="C977" t="s">
        <v>30</v>
      </c>
      <c r="D977">
        <v>11</v>
      </c>
      <c r="E977" t="s">
        <v>132</v>
      </c>
      <c r="F977">
        <v>5</v>
      </c>
      <c r="G977">
        <v>6</v>
      </c>
      <c r="H977">
        <v>23</v>
      </c>
      <c r="J977" s="55"/>
      <c r="K977" s="55"/>
      <c r="L977" s="55"/>
      <c r="M977" s="55"/>
      <c r="N977" s="55"/>
    </row>
    <row r="978" spans="1:14" x14ac:dyDescent="0.25">
      <c r="A978" t="s">
        <v>1145</v>
      </c>
      <c r="B978" t="s">
        <v>96</v>
      </c>
      <c r="C978" t="s">
        <v>31</v>
      </c>
      <c r="D978">
        <v>17</v>
      </c>
      <c r="E978">
        <v>34</v>
      </c>
      <c r="F978">
        <v>47</v>
      </c>
      <c r="G978">
        <v>19</v>
      </c>
      <c r="H978">
        <v>117</v>
      </c>
      <c r="J978" s="55"/>
      <c r="K978" s="55"/>
      <c r="L978" s="55"/>
      <c r="M978" s="55"/>
      <c r="N978" s="55"/>
    </row>
    <row r="979" spans="1:14" x14ac:dyDescent="0.25">
      <c r="A979" t="s">
        <v>1146</v>
      </c>
      <c r="B979" t="s">
        <v>96</v>
      </c>
      <c r="C979" t="s">
        <v>32</v>
      </c>
      <c r="D979">
        <v>4</v>
      </c>
      <c r="E979">
        <v>5</v>
      </c>
      <c r="F979">
        <v>3</v>
      </c>
      <c r="G979">
        <v>3</v>
      </c>
      <c r="H979">
        <v>15</v>
      </c>
      <c r="J979" s="55"/>
      <c r="K979" s="55"/>
      <c r="L979" s="55"/>
      <c r="M979" s="55"/>
      <c r="N979" s="55"/>
    </row>
    <row r="980" spans="1:14" x14ac:dyDescent="0.25">
      <c r="A980" t="s">
        <v>1147</v>
      </c>
      <c r="B980" t="s">
        <v>96</v>
      </c>
      <c r="C980" t="s">
        <v>33</v>
      </c>
      <c r="D980">
        <v>5</v>
      </c>
      <c r="E980">
        <v>7</v>
      </c>
      <c r="F980">
        <v>6</v>
      </c>
      <c r="G980">
        <v>3</v>
      </c>
      <c r="H980">
        <v>21</v>
      </c>
      <c r="J980" s="55"/>
      <c r="K980" s="55"/>
      <c r="L980" s="55"/>
      <c r="M980" s="55"/>
      <c r="N980" s="55"/>
    </row>
    <row r="981" spans="1:14" x14ac:dyDescent="0.25">
      <c r="A981" t="s">
        <v>1148</v>
      </c>
      <c r="B981" t="s">
        <v>96</v>
      </c>
      <c r="C981" t="s">
        <v>34</v>
      </c>
      <c r="D981">
        <v>8</v>
      </c>
      <c r="E981">
        <v>9</v>
      </c>
      <c r="F981">
        <v>11</v>
      </c>
      <c r="G981">
        <v>16</v>
      </c>
      <c r="H981">
        <v>44</v>
      </c>
      <c r="J981" s="55"/>
      <c r="K981" s="55"/>
      <c r="L981" s="55"/>
      <c r="M981" s="55"/>
      <c r="N981" s="55"/>
    </row>
    <row r="982" spans="1:14" x14ac:dyDescent="0.25">
      <c r="A982" t="s">
        <v>1149</v>
      </c>
      <c r="B982" t="s">
        <v>96</v>
      </c>
      <c r="C982" t="s">
        <v>35</v>
      </c>
      <c r="D982">
        <v>4</v>
      </c>
      <c r="E982" t="s">
        <v>132</v>
      </c>
      <c r="F982">
        <v>8</v>
      </c>
      <c r="G982" t="s">
        <v>132</v>
      </c>
      <c r="H982">
        <v>16</v>
      </c>
      <c r="J982" s="55"/>
      <c r="K982" s="55"/>
      <c r="L982" s="55"/>
      <c r="M982" s="55"/>
      <c r="N982" s="55"/>
    </row>
    <row r="983" spans="1:14" x14ac:dyDescent="0.25">
      <c r="A983" t="s">
        <v>1150</v>
      </c>
      <c r="B983" t="s">
        <v>96</v>
      </c>
      <c r="C983" t="s">
        <v>36</v>
      </c>
      <c r="D983">
        <v>5</v>
      </c>
      <c r="E983" t="s">
        <v>132</v>
      </c>
      <c r="F983" t="s">
        <v>132</v>
      </c>
      <c r="G983">
        <v>3</v>
      </c>
      <c r="H983">
        <v>10</v>
      </c>
      <c r="J983" s="55"/>
      <c r="K983" s="55"/>
      <c r="L983" s="55"/>
      <c r="M983" s="55"/>
      <c r="N983" s="55"/>
    </row>
    <row r="984" spans="1:14" x14ac:dyDescent="0.25">
      <c r="A984" t="s">
        <v>1151</v>
      </c>
      <c r="B984" t="s">
        <v>96</v>
      </c>
      <c r="C984" t="s">
        <v>37</v>
      </c>
      <c r="D984">
        <v>4</v>
      </c>
      <c r="E984">
        <v>4</v>
      </c>
      <c r="F984" t="s">
        <v>132</v>
      </c>
      <c r="G984" t="s">
        <v>132</v>
      </c>
      <c r="H984">
        <v>11</v>
      </c>
      <c r="J984" s="55"/>
      <c r="K984" s="55"/>
      <c r="L984" s="55"/>
      <c r="M984" s="55"/>
      <c r="N984" s="55"/>
    </row>
    <row r="985" spans="1:14" x14ac:dyDescent="0.25">
      <c r="A985" t="s">
        <v>1152</v>
      </c>
      <c r="B985" t="s">
        <v>96</v>
      </c>
      <c r="C985" t="s">
        <v>38</v>
      </c>
      <c r="D985">
        <v>14</v>
      </c>
      <c r="E985">
        <v>20</v>
      </c>
      <c r="F985">
        <v>17</v>
      </c>
      <c r="G985">
        <v>16</v>
      </c>
      <c r="H985">
        <v>67</v>
      </c>
      <c r="J985" s="55"/>
      <c r="K985" s="55"/>
      <c r="L985" s="55"/>
      <c r="M985" s="55"/>
      <c r="N985" s="55"/>
    </row>
    <row r="986" spans="1:14" x14ac:dyDescent="0.25">
      <c r="A986" t="s">
        <v>1153</v>
      </c>
      <c r="B986" t="s">
        <v>96</v>
      </c>
      <c r="C986" t="s">
        <v>39</v>
      </c>
      <c r="D986" t="s">
        <v>132</v>
      </c>
      <c r="E986">
        <v>4</v>
      </c>
      <c r="F986">
        <v>3</v>
      </c>
      <c r="G986" t="s">
        <v>132</v>
      </c>
      <c r="H986">
        <v>10</v>
      </c>
      <c r="J986" s="55"/>
      <c r="K986" s="55"/>
      <c r="L986" s="55"/>
      <c r="M986" s="55"/>
      <c r="N986" s="55"/>
    </row>
    <row r="987" spans="1:14" x14ac:dyDescent="0.25">
      <c r="A987" t="s">
        <v>1154</v>
      </c>
      <c r="B987" t="s">
        <v>96</v>
      </c>
      <c r="C987" t="s">
        <v>40</v>
      </c>
      <c r="D987">
        <v>7</v>
      </c>
      <c r="E987" t="s">
        <v>132</v>
      </c>
      <c r="F987">
        <v>5</v>
      </c>
      <c r="G987" t="s">
        <v>132</v>
      </c>
      <c r="H987">
        <v>14</v>
      </c>
      <c r="J987" s="55"/>
      <c r="K987" s="55"/>
      <c r="L987" s="55"/>
      <c r="M987" s="55"/>
      <c r="N987" s="55"/>
    </row>
    <row r="988" spans="1:14" x14ac:dyDescent="0.25">
      <c r="A988" t="s">
        <v>1155</v>
      </c>
      <c r="B988" t="s">
        <v>96</v>
      </c>
      <c r="C988" t="s">
        <v>134</v>
      </c>
      <c r="D988" t="s">
        <v>132</v>
      </c>
      <c r="E988" t="s">
        <v>132</v>
      </c>
      <c r="F988" t="s">
        <v>132</v>
      </c>
      <c r="G988" t="s">
        <v>132</v>
      </c>
      <c r="H988">
        <v>6</v>
      </c>
      <c r="J988" s="55"/>
      <c r="K988" s="55"/>
      <c r="L988" s="55"/>
      <c r="M988" s="55"/>
      <c r="N988" s="55"/>
    </row>
    <row r="989" spans="1:14" x14ac:dyDescent="0.25">
      <c r="A989" t="s">
        <v>1156</v>
      </c>
      <c r="B989" t="s">
        <v>85</v>
      </c>
      <c r="C989" t="s">
        <v>116</v>
      </c>
      <c r="D989">
        <v>1775</v>
      </c>
      <c r="E989">
        <v>1746</v>
      </c>
      <c r="F989">
        <v>1448</v>
      </c>
      <c r="G989">
        <v>1053</v>
      </c>
      <c r="H989">
        <v>6022</v>
      </c>
      <c r="J989" s="55"/>
      <c r="K989" s="55"/>
      <c r="L989" s="55"/>
      <c r="M989" s="55"/>
      <c r="N989" s="55"/>
    </row>
    <row r="990" spans="1:14" x14ac:dyDescent="0.25">
      <c r="A990" t="s">
        <v>1157</v>
      </c>
      <c r="B990" t="s">
        <v>82</v>
      </c>
      <c r="C990" t="s">
        <v>116</v>
      </c>
      <c r="D990">
        <v>1740</v>
      </c>
      <c r="E990">
        <v>1883</v>
      </c>
      <c r="F990">
        <v>1612</v>
      </c>
      <c r="G990">
        <v>994</v>
      </c>
      <c r="H990">
        <v>6229</v>
      </c>
      <c r="J990" s="55"/>
      <c r="K990" s="55"/>
      <c r="L990" s="55"/>
      <c r="M990" s="55"/>
      <c r="N990" s="55"/>
    </row>
    <row r="991" spans="1:14" x14ac:dyDescent="0.25">
      <c r="A991" t="s">
        <v>1158</v>
      </c>
      <c r="B991" t="s">
        <v>127</v>
      </c>
      <c r="C991" t="s">
        <v>116</v>
      </c>
      <c r="D991">
        <v>1551</v>
      </c>
      <c r="E991">
        <v>1785</v>
      </c>
      <c r="F991">
        <v>1580</v>
      </c>
      <c r="G991">
        <v>1144</v>
      </c>
      <c r="H991">
        <v>6060</v>
      </c>
      <c r="J991" s="55"/>
      <c r="K991" s="55"/>
      <c r="L991" s="55"/>
      <c r="M991" s="55"/>
      <c r="N991" s="55"/>
    </row>
    <row r="992" spans="1:14" x14ac:dyDescent="0.25">
      <c r="A992" t="s">
        <v>1159</v>
      </c>
      <c r="B992" t="s">
        <v>162</v>
      </c>
      <c r="C992" t="s">
        <v>116</v>
      </c>
      <c r="D992">
        <v>1303</v>
      </c>
      <c r="E992">
        <v>1377</v>
      </c>
      <c r="F992">
        <v>1203</v>
      </c>
      <c r="G992">
        <v>797</v>
      </c>
      <c r="H992">
        <v>4680</v>
      </c>
      <c r="J992" s="55"/>
      <c r="K992" s="55"/>
      <c r="L992" s="55"/>
      <c r="M992" s="55"/>
      <c r="N992" s="55"/>
    </row>
    <row r="993" spans="1:14" x14ac:dyDescent="0.25">
      <c r="A993" t="s">
        <v>1160</v>
      </c>
      <c r="B993" t="s">
        <v>84</v>
      </c>
      <c r="C993" t="s">
        <v>116</v>
      </c>
      <c r="D993">
        <v>957</v>
      </c>
      <c r="E993">
        <v>1035</v>
      </c>
      <c r="F993">
        <v>827</v>
      </c>
      <c r="G993">
        <v>506</v>
      </c>
      <c r="H993">
        <v>3325</v>
      </c>
      <c r="J993" s="55"/>
      <c r="K993" s="55"/>
      <c r="L993" s="55"/>
      <c r="M993" s="55"/>
      <c r="N993" s="55"/>
    </row>
    <row r="994" spans="1:14" x14ac:dyDescent="0.25">
      <c r="A994" t="s">
        <v>227</v>
      </c>
      <c r="B994" t="s">
        <v>83</v>
      </c>
      <c r="C994" t="s">
        <v>116</v>
      </c>
      <c r="D994">
        <v>329</v>
      </c>
      <c r="E994">
        <v>336</v>
      </c>
      <c r="F994">
        <v>251</v>
      </c>
      <c r="G994">
        <v>157</v>
      </c>
      <c r="H994">
        <v>1073</v>
      </c>
      <c r="J994" s="55"/>
      <c r="K994" s="55"/>
      <c r="L994" s="55"/>
      <c r="M994" s="55"/>
      <c r="N994" s="55"/>
    </row>
    <row r="995" spans="1:14" x14ac:dyDescent="0.25">
      <c r="A995" t="s">
        <v>1161</v>
      </c>
      <c r="B995" t="s">
        <v>161</v>
      </c>
      <c r="C995" t="s">
        <v>116</v>
      </c>
      <c r="D995">
        <v>1684</v>
      </c>
      <c r="E995">
        <v>1227</v>
      </c>
      <c r="F995">
        <v>1154</v>
      </c>
      <c r="G995">
        <v>652</v>
      </c>
      <c r="H995">
        <v>4717</v>
      </c>
      <c r="J995" s="55"/>
      <c r="K995" s="55"/>
      <c r="L995" s="55"/>
      <c r="M995" s="55"/>
      <c r="N995" s="55"/>
    </row>
    <row r="996" spans="1:14" x14ac:dyDescent="0.25">
      <c r="A996" t="s">
        <v>1162</v>
      </c>
      <c r="B996" t="s">
        <v>85</v>
      </c>
      <c r="C996" t="s">
        <v>1</v>
      </c>
      <c r="D996">
        <v>179</v>
      </c>
      <c r="E996">
        <v>145</v>
      </c>
      <c r="F996">
        <v>184</v>
      </c>
      <c r="G996">
        <v>140</v>
      </c>
      <c r="H996">
        <v>648</v>
      </c>
      <c r="J996" s="55"/>
      <c r="K996" s="55"/>
      <c r="L996" s="55"/>
      <c r="M996" s="55"/>
      <c r="N996" s="55"/>
    </row>
    <row r="997" spans="1:14" x14ac:dyDescent="0.25">
      <c r="A997" t="s">
        <v>1163</v>
      </c>
      <c r="B997" t="s">
        <v>85</v>
      </c>
      <c r="C997" t="s">
        <v>2</v>
      </c>
      <c r="D997">
        <v>171</v>
      </c>
      <c r="E997">
        <v>155</v>
      </c>
      <c r="F997">
        <v>116</v>
      </c>
      <c r="G997">
        <v>81</v>
      </c>
      <c r="H997">
        <v>523</v>
      </c>
      <c r="J997" s="55"/>
      <c r="K997" s="55"/>
      <c r="L997" s="55"/>
      <c r="M997" s="55"/>
      <c r="N997" s="55"/>
    </row>
    <row r="998" spans="1:14" x14ac:dyDescent="0.25">
      <c r="A998" t="s">
        <v>1164</v>
      </c>
      <c r="B998" t="s">
        <v>85</v>
      </c>
      <c r="C998" t="s">
        <v>3</v>
      </c>
      <c r="D998">
        <v>458</v>
      </c>
      <c r="E998">
        <v>524</v>
      </c>
      <c r="F998">
        <v>366</v>
      </c>
      <c r="G998">
        <v>338</v>
      </c>
      <c r="H998">
        <v>1686</v>
      </c>
      <c r="J998" s="55"/>
      <c r="K998" s="55"/>
      <c r="L998" s="55"/>
      <c r="M998" s="55"/>
      <c r="N998" s="55"/>
    </row>
    <row r="999" spans="1:14" x14ac:dyDescent="0.25">
      <c r="A999" t="s">
        <v>1165</v>
      </c>
      <c r="B999" t="s">
        <v>85</v>
      </c>
      <c r="C999" t="s">
        <v>4</v>
      </c>
      <c r="D999">
        <v>78</v>
      </c>
      <c r="E999">
        <v>80</v>
      </c>
      <c r="F999">
        <v>60</v>
      </c>
      <c r="G999">
        <v>51</v>
      </c>
      <c r="H999">
        <v>269</v>
      </c>
      <c r="J999" s="55"/>
      <c r="K999" s="55"/>
      <c r="L999" s="55"/>
      <c r="M999" s="55"/>
      <c r="N999" s="55"/>
    </row>
    <row r="1000" spans="1:14" x14ac:dyDescent="0.25">
      <c r="A1000" t="s">
        <v>1166</v>
      </c>
      <c r="B1000" t="s">
        <v>85</v>
      </c>
      <c r="C1000" t="s">
        <v>5</v>
      </c>
      <c r="D1000">
        <v>228</v>
      </c>
      <c r="E1000">
        <v>241</v>
      </c>
      <c r="F1000">
        <v>193</v>
      </c>
      <c r="G1000">
        <v>134</v>
      </c>
      <c r="H1000">
        <v>796</v>
      </c>
      <c r="J1000" s="55"/>
      <c r="K1000" s="55"/>
      <c r="L1000" s="55"/>
      <c r="M1000" s="55"/>
      <c r="N1000" s="55"/>
    </row>
    <row r="1001" spans="1:14" x14ac:dyDescent="0.25">
      <c r="A1001" t="s">
        <v>1167</v>
      </c>
      <c r="B1001" t="s">
        <v>85</v>
      </c>
      <c r="C1001" t="s">
        <v>6</v>
      </c>
      <c r="D1001">
        <v>195</v>
      </c>
      <c r="E1001">
        <v>155</v>
      </c>
      <c r="F1001">
        <v>157</v>
      </c>
      <c r="G1001">
        <v>114</v>
      </c>
      <c r="H1001">
        <v>621</v>
      </c>
      <c r="J1001" s="55"/>
      <c r="K1001" s="55"/>
      <c r="L1001" s="55"/>
      <c r="M1001" s="55"/>
      <c r="N1001" s="55"/>
    </row>
    <row r="1002" spans="1:14" x14ac:dyDescent="0.25">
      <c r="A1002" t="s">
        <v>1168</v>
      </c>
      <c r="B1002" t="s">
        <v>85</v>
      </c>
      <c r="C1002" t="s">
        <v>7</v>
      </c>
      <c r="D1002">
        <v>186</v>
      </c>
      <c r="E1002">
        <v>201</v>
      </c>
      <c r="F1002">
        <v>187</v>
      </c>
      <c r="G1002">
        <v>95</v>
      </c>
      <c r="H1002">
        <v>669</v>
      </c>
      <c r="J1002" s="55"/>
      <c r="K1002" s="55"/>
      <c r="L1002" s="55"/>
      <c r="M1002" s="55"/>
      <c r="N1002" s="55"/>
    </row>
    <row r="1003" spans="1:14" x14ac:dyDescent="0.25">
      <c r="A1003" t="s">
        <v>1169</v>
      </c>
      <c r="B1003" t="s">
        <v>85</v>
      </c>
      <c r="C1003" t="s">
        <v>8</v>
      </c>
      <c r="D1003">
        <v>83</v>
      </c>
      <c r="E1003">
        <v>72</v>
      </c>
      <c r="F1003">
        <v>72</v>
      </c>
      <c r="G1003">
        <v>45</v>
      </c>
      <c r="H1003">
        <v>272</v>
      </c>
      <c r="J1003" s="55"/>
      <c r="K1003" s="55"/>
      <c r="L1003" s="55"/>
      <c r="M1003" s="55"/>
      <c r="N1003" s="55"/>
    </row>
    <row r="1004" spans="1:14" x14ac:dyDescent="0.25">
      <c r="A1004" t="s">
        <v>1170</v>
      </c>
      <c r="B1004" t="s">
        <v>85</v>
      </c>
      <c r="C1004" t="s">
        <v>9</v>
      </c>
      <c r="D1004">
        <v>31</v>
      </c>
      <c r="E1004">
        <v>23</v>
      </c>
      <c r="F1004">
        <v>20</v>
      </c>
      <c r="G1004">
        <v>16</v>
      </c>
      <c r="H1004">
        <v>90</v>
      </c>
      <c r="J1004" s="55"/>
      <c r="K1004" s="55"/>
      <c r="L1004" s="55"/>
      <c r="M1004" s="55"/>
      <c r="N1004" s="55"/>
    </row>
    <row r="1005" spans="1:14" x14ac:dyDescent="0.25">
      <c r="A1005" t="s">
        <v>1171</v>
      </c>
      <c r="B1005" t="s">
        <v>85</v>
      </c>
      <c r="C1005" t="s">
        <v>10</v>
      </c>
      <c r="D1005">
        <v>89</v>
      </c>
      <c r="E1005">
        <v>79</v>
      </c>
      <c r="F1005">
        <v>80</v>
      </c>
      <c r="G1005">
        <v>52</v>
      </c>
      <c r="H1005">
        <v>300</v>
      </c>
      <c r="J1005" s="55"/>
      <c r="K1005" s="55"/>
      <c r="L1005" s="55"/>
      <c r="M1005" s="55"/>
      <c r="N1005" s="55"/>
    </row>
    <row r="1006" spans="1:14" x14ac:dyDescent="0.25">
      <c r="A1006" t="s">
        <v>1172</v>
      </c>
      <c r="B1006" t="s">
        <v>85</v>
      </c>
      <c r="C1006" t="s">
        <v>11</v>
      </c>
      <c r="D1006">
        <v>254</v>
      </c>
      <c r="E1006">
        <v>260</v>
      </c>
      <c r="F1006">
        <v>207</v>
      </c>
      <c r="G1006">
        <v>142</v>
      </c>
      <c r="H1006">
        <v>863</v>
      </c>
      <c r="J1006" s="55"/>
      <c r="K1006" s="55"/>
      <c r="L1006" s="55"/>
      <c r="M1006" s="55"/>
      <c r="N1006" s="55"/>
    </row>
    <row r="1007" spans="1:14" x14ac:dyDescent="0.25">
      <c r="A1007" t="s">
        <v>1173</v>
      </c>
      <c r="B1007" t="s">
        <v>85</v>
      </c>
      <c r="C1007" t="s">
        <v>12</v>
      </c>
      <c r="D1007">
        <v>301</v>
      </c>
      <c r="E1007">
        <v>270</v>
      </c>
      <c r="F1007">
        <v>240</v>
      </c>
      <c r="G1007">
        <v>177</v>
      </c>
      <c r="H1007">
        <v>988</v>
      </c>
      <c r="J1007" s="55"/>
      <c r="K1007" s="55"/>
      <c r="L1007" s="55"/>
      <c r="M1007" s="55"/>
      <c r="N1007" s="55"/>
    </row>
    <row r="1008" spans="1:14" s="43" customFormat="1" x14ac:dyDescent="0.25">
      <c r="A1008" s="43" t="s">
        <v>1174</v>
      </c>
      <c r="B1008" t="s">
        <v>85</v>
      </c>
      <c r="C1008" t="s">
        <v>13</v>
      </c>
      <c r="D1008">
        <v>26</v>
      </c>
      <c r="E1008">
        <v>11</v>
      </c>
      <c r="F1008">
        <v>14</v>
      </c>
      <c r="G1008">
        <v>6</v>
      </c>
      <c r="H1008">
        <v>57</v>
      </c>
      <c r="I1008"/>
      <c r="J1008" s="55"/>
      <c r="K1008" s="55"/>
      <c r="L1008" s="55"/>
      <c r="M1008" s="55"/>
      <c r="N1008" s="55"/>
    </row>
    <row r="1009" spans="1:14" x14ac:dyDescent="0.25">
      <c r="A1009" t="s">
        <v>1175</v>
      </c>
      <c r="B1009" t="s">
        <v>85</v>
      </c>
      <c r="C1009" t="s">
        <v>14</v>
      </c>
      <c r="D1009">
        <v>271</v>
      </c>
      <c r="E1009">
        <v>280</v>
      </c>
      <c r="F1009">
        <v>267</v>
      </c>
      <c r="G1009">
        <v>223</v>
      </c>
      <c r="H1009">
        <v>1041</v>
      </c>
      <c r="J1009" s="55"/>
      <c r="K1009" s="55"/>
      <c r="L1009" s="55"/>
      <c r="M1009" s="55"/>
      <c r="N1009" s="55"/>
    </row>
    <row r="1010" spans="1:14" x14ac:dyDescent="0.25">
      <c r="A1010" t="s">
        <v>1176</v>
      </c>
      <c r="B1010" t="s">
        <v>85</v>
      </c>
      <c r="C1010" t="s">
        <v>15</v>
      </c>
      <c r="D1010">
        <v>69</v>
      </c>
      <c r="E1010">
        <v>45</v>
      </c>
      <c r="F1010">
        <v>22</v>
      </c>
      <c r="G1010">
        <v>9</v>
      </c>
      <c r="H1010">
        <v>145</v>
      </c>
      <c r="J1010" s="55"/>
      <c r="K1010" s="55"/>
      <c r="L1010" s="55"/>
      <c r="M1010" s="55"/>
      <c r="N1010" s="55"/>
    </row>
    <row r="1011" spans="1:14" x14ac:dyDescent="0.25">
      <c r="A1011" t="s">
        <v>1177</v>
      </c>
      <c r="B1011" t="s">
        <v>85</v>
      </c>
      <c r="C1011" t="s">
        <v>16</v>
      </c>
      <c r="D1011">
        <v>11</v>
      </c>
      <c r="E1011">
        <v>6</v>
      </c>
      <c r="F1011">
        <v>6</v>
      </c>
      <c r="G1011">
        <v>7</v>
      </c>
      <c r="H1011">
        <v>30</v>
      </c>
      <c r="J1011" s="55"/>
      <c r="K1011" s="55"/>
      <c r="L1011" s="55"/>
      <c r="M1011" s="55"/>
      <c r="N1011" s="55"/>
    </row>
    <row r="1012" spans="1:14" x14ac:dyDescent="0.25">
      <c r="A1012" t="s">
        <v>1178</v>
      </c>
      <c r="B1012" t="s">
        <v>82</v>
      </c>
      <c r="C1012" t="s">
        <v>1</v>
      </c>
      <c r="D1012">
        <v>162</v>
      </c>
      <c r="E1012">
        <v>150</v>
      </c>
      <c r="F1012">
        <v>132</v>
      </c>
      <c r="G1012">
        <v>90</v>
      </c>
      <c r="H1012">
        <v>534</v>
      </c>
      <c r="J1012" s="55"/>
      <c r="K1012" s="55"/>
      <c r="L1012" s="55"/>
      <c r="M1012" s="55"/>
      <c r="N1012" s="55"/>
    </row>
    <row r="1013" spans="1:14" x14ac:dyDescent="0.25">
      <c r="A1013" t="s">
        <v>1179</v>
      </c>
      <c r="B1013" t="s">
        <v>82</v>
      </c>
      <c r="C1013" t="s">
        <v>2</v>
      </c>
      <c r="D1013">
        <v>167</v>
      </c>
      <c r="E1013">
        <v>160</v>
      </c>
      <c r="F1013">
        <v>101</v>
      </c>
      <c r="G1013">
        <v>63</v>
      </c>
      <c r="H1013">
        <v>491</v>
      </c>
      <c r="J1013" s="55"/>
      <c r="K1013" s="55"/>
      <c r="L1013" s="55"/>
      <c r="M1013" s="55"/>
      <c r="N1013" s="55"/>
    </row>
    <row r="1014" spans="1:14" x14ac:dyDescent="0.25">
      <c r="A1014" t="s">
        <v>1180</v>
      </c>
      <c r="B1014" t="s">
        <v>82</v>
      </c>
      <c r="C1014" t="s">
        <v>3</v>
      </c>
      <c r="D1014">
        <v>362</v>
      </c>
      <c r="E1014">
        <v>360</v>
      </c>
      <c r="F1014">
        <v>248</v>
      </c>
      <c r="G1014">
        <v>203</v>
      </c>
      <c r="H1014">
        <v>1173</v>
      </c>
      <c r="J1014" s="55"/>
      <c r="K1014" s="55"/>
      <c r="L1014" s="55"/>
      <c r="M1014" s="55"/>
      <c r="N1014" s="55"/>
    </row>
    <row r="1015" spans="1:14" x14ac:dyDescent="0.25">
      <c r="A1015" t="s">
        <v>1181</v>
      </c>
      <c r="B1015" t="s">
        <v>82</v>
      </c>
      <c r="C1015" t="s">
        <v>4</v>
      </c>
      <c r="D1015">
        <v>83</v>
      </c>
      <c r="E1015">
        <v>72</v>
      </c>
      <c r="F1015">
        <v>76</v>
      </c>
      <c r="G1015">
        <v>39</v>
      </c>
      <c r="H1015">
        <v>270</v>
      </c>
      <c r="J1015" s="55"/>
      <c r="K1015" s="55"/>
      <c r="L1015" s="55"/>
      <c r="M1015" s="55"/>
      <c r="N1015" s="55"/>
    </row>
    <row r="1016" spans="1:14" x14ac:dyDescent="0.25">
      <c r="A1016" t="s">
        <v>1182</v>
      </c>
      <c r="B1016" t="s">
        <v>82</v>
      </c>
      <c r="C1016" t="s">
        <v>5</v>
      </c>
      <c r="D1016">
        <v>269</v>
      </c>
      <c r="E1016">
        <v>255</v>
      </c>
      <c r="F1016">
        <v>246</v>
      </c>
      <c r="G1016">
        <v>149</v>
      </c>
      <c r="H1016">
        <v>919</v>
      </c>
      <c r="J1016" s="55"/>
      <c r="K1016" s="55"/>
      <c r="L1016" s="55"/>
      <c r="M1016" s="55"/>
      <c r="N1016" s="55"/>
    </row>
    <row r="1017" spans="1:14" x14ac:dyDescent="0.25">
      <c r="A1017" t="s">
        <v>1183</v>
      </c>
      <c r="B1017" t="s">
        <v>82</v>
      </c>
      <c r="C1017" t="s">
        <v>6</v>
      </c>
      <c r="D1017">
        <v>175</v>
      </c>
      <c r="E1017">
        <v>202</v>
      </c>
      <c r="F1017">
        <v>171</v>
      </c>
      <c r="G1017">
        <v>125</v>
      </c>
      <c r="H1017">
        <v>673</v>
      </c>
      <c r="J1017" s="55"/>
      <c r="K1017" s="55"/>
      <c r="L1017" s="55"/>
      <c r="M1017" s="55"/>
      <c r="N1017" s="55"/>
    </row>
    <row r="1018" spans="1:14" x14ac:dyDescent="0.25">
      <c r="A1018" t="s">
        <v>1184</v>
      </c>
      <c r="B1018" t="s">
        <v>82</v>
      </c>
      <c r="C1018" t="s">
        <v>7</v>
      </c>
      <c r="D1018">
        <v>195</v>
      </c>
      <c r="E1018">
        <v>245</v>
      </c>
      <c r="F1018">
        <v>272</v>
      </c>
      <c r="G1018">
        <v>99</v>
      </c>
      <c r="H1018">
        <v>811</v>
      </c>
      <c r="J1018" s="55"/>
      <c r="K1018" s="55"/>
      <c r="L1018" s="55"/>
      <c r="M1018" s="55"/>
      <c r="N1018" s="55"/>
    </row>
    <row r="1019" spans="1:14" x14ac:dyDescent="0.25">
      <c r="A1019" t="s">
        <v>1185</v>
      </c>
      <c r="B1019" t="s">
        <v>82</v>
      </c>
      <c r="C1019" t="s">
        <v>8</v>
      </c>
      <c r="D1019">
        <v>85</v>
      </c>
      <c r="E1019">
        <v>82</v>
      </c>
      <c r="F1019">
        <v>56</v>
      </c>
      <c r="G1019">
        <v>33</v>
      </c>
      <c r="H1019">
        <v>256</v>
      </c>
      <c r="J1019" s="55"/>
      <c r="K1019" s="55"/>
      <c r="L1019" s="55"/>
      <c r="M1019" s="55"/>
      <c r="N1019" s="55"/>
    </row>
    <row r="1020" spans="1:14" x14ac:dyDescent="0.25">
      <c r="A1020" t="s">
        <v>1186</v>
      </c>
      <c r="B1020" t="s">
        <v>82</v>
      </c>
      <c r="C1020" t="s">
        <v>9</v>
      </c>
      <c r="D1020">
        <v>63</v>
      </c>
      <c r="E1020">
        <v>44</v>
      </c>
      <c r="F1020">
        <v>15</v>
      </c>
      <c r="G1020">
        <v>13</v>
      </c>
      <c r="H1020">
        <v>135</v>
      </c>
      <c r="J1020" s="55"/>
      <c r="K1020" s="55"/>
      <c r="L1020" s="55"/>
      <c r="M1020" s="55"/>
      <c r="N1020" s="55"/>
    </row>
    <row r="1021" spans="1:14" x14ac:dyDescent="0.25">
      <c r="A1021" t="s">
        <v>1187</v>
      </c>
      <c r="B1021" t="s">
        <v>82</v>
      </c>
      <c r="C1021" t="s">
        <v>10</v>
      </c>
      <c r="D1021">
        <v>105</v>
      </c>
      <c r="E1021">
        <v>106</v>
      </c>
      <c r="F1021">
        <v>65</v>
      </c>
      <c r="G1021">
        <v>59</v>
      </c>
      <c r="H1021">
        <v>335</v>
      </c>
      <c r="J1021" s="55"/>
      <c r="K1021" s="55"/>
      <c r="L1021" s="55"/>
      <c r="M1021" s="55"/>
      <c r="N1021" s="55"/>
    </row>
    <row r="1022" spans="1:14" x14ac:dyDescent="0.25">
      <c r="A1022" t="s">
        <v>1188</v>
      </c>
      <c r="B1022" t="s">
        <v>82</v>
      </c>
      <c r="C1022" t="s">
        <v>11</v>
      </c>
      <c r="D1022">
        <v>241</v>
      </c>
      <c r="E1022">
        <v>296</v>
      </c>
      <c r="F1022">
        <v>267</v>
      </c>
      <c r="G1022">
        <v>185</v>
      </c>
      <c r="H1022">
        <v>989</v>
      </c>
      <c r="J1022" s="55"/>
      <c r="K1022" s="55"/>
      <c r="L1022" s="55"/>
      <c r="M1022" s="55"/>
      <c r="N1022" s="55"/>
    </row>
    <row r="1023" spans="1:14" x14ac:dyDescent="0.25">
      <c r="A1023" t="s">
        <v>1189</v>
      </c>
      <c r="B1023" t="s">
        <v>82</v>
      </c>
      <c r="C1023" t="s">
        <v>12</v>
      </c>
      <c r="D1023">
        <v>293</v>
      </c>
      <c r="E1023">
        <v>262</v>
      </c>
      <c r="F1023">
        <v>193</v>
      </c>
      <c r="G1023">
        <v>130</v>
      </c>
      <c r="H1023">
        <v>878</v>
      </c>
      <c r="J1023" s="55"/>
      <c r="K1023" s="55"/>
      <c r="L1023" s="55"/>
      <c r="M1023" s="55"/>
      <c r="N1023" s="55"/>
    </row>
    <row r="1024" spans="1:14" x14ac:dyDescent="0.25">
      <c r="A1024" t="s">
        <v>1190</v>
      </c>
      <c r="B1024" t="s">
        <v>82</v>
      </c>
      <c r="C1024" t="s">
        <v>13</v>
      </c>
      <c r="D1024">
        <v>26</v>
      </c>
      <c r="E1024">
        <v>10</v>
      </c>
      <c r="F1024">
        <v>16</v>
      </c>
      <c r="G1024">
        <v>8</v>
      </c>
      <c r="H1024">
        <v>60</v>
      </c>
      <c r="J1024" s="55"/>
      <c r="K1024" s="55"/>
      <c r="L1024" s="55"/>
      <c r="M1024" s="55"/>
      <c r="N1024" s="55"/>
    </row>
    <row r="1025" spans="1:14" x14ac:dyDescent="0.25">
      <c r="A1025" t="s">
        <v>1191</v>
      </c>
      <c r="B1025" t="s">
        <v>82</v>
      </c>
      <c r="C1025" t="s">
        <v>14</v>
      </c>
      <c r="D1025">
        <v>299</v>
      </c>
      <c r="E1025">
        <v>309</v>
      </c>
      <c r="F1025">
        <v>279</v>
      </c>
      <c r="G1025">
        <v>213</v>
      </c>
      <c r="H1025">
        <v>1100</v>
      </c>
      <c r="J1025" s="55"/>
      <c r="K1025" s="55"/>
      <c r="L1025" s="55"/>
      <c r="M1025" s="55"/>
      <c r="N1025" s="55"/>
    </row>
    <row r="1026" spans="1:14" x14ac:dyDescent="0.25">
      <c r="A1026" t="s">
        <v>1192</v>
      </c>
      <c r="B1026" t="s">
        <v>82</v>
      </c>
      <c r="C1026" t="s">
        <v>15</v>
      </c>
      <c r="D1026">
        <v>50</v>
      </c>
      <c r="E1026">
        <v>36</v>
      </c>
      <c r="F1026">
        <v>26</v>
      </c>
      <c r="G1026">
        <v>6</v>
      </c>
      <c r="H1026">
        <v>118</v>
      </c>
      <c r="J1026" s="55"/>
      <c r="K1026" s="55"/>
      <c r="L1026" s="55"/>
      <c r="M1026" s="55"/>
      <c r="N1026" s="55"/>
    </row>
    <row r="1027" spans="1:14" x14ac:dyDescent="0.25">
      <c r="A1027" t="s">
        <v>1193</v>
      </c>
      <c r="B1027" t="s">
        <v>82</v>
      </c>
      <c r="C1027" t="s">
        <v>16</v>
      </c>
      <c r="D1027">
        <v>7</v>
      </c>
      <c r="E1027">
        <v>7</v>
      </c>
      <c r="F1027">
        <v>6</v>
      </c>
      <c r="G1027">
        <v>8</v>
      </c>
      <c r="H1027">
        <v>28</v>
      </c>
      <c r="J1027" s="55"/>
      <c r="K1027" s="55"/>
      <c r="L1027" s="55"/>
      <c r="M1027" s="55"/>
      <c r="N1027" s="55"/>
    </row>
    <row r="1028" spans="1:14" x14ac:dyDescent="0.25">
      <c r="A1028" t="s">
        <v>1194</v>
      </c>
      <c r="B1028" t="s">
        <v>127</v>
      </c>
      <c r="C1028" t="s">
        <v>1</v>
      </c>
      <c r="D1028">
        <v>141</v>
      </c>
      <c r="E1028">
        <v>162</v>
      </c>
      <c r="F1028">
        <v>124</v>
      </c>
      <c r="G1028">
        <v>104</v>
      </c>
      <c r="H1028">
        <v>531</v>
      </c>
      <c r="J1028" s="55"/>
      <c r="K1028" s="55"/>
      <c r="L1028" s="55"/>
      <c r="M1028" s="55"/>
      <c r="N1028" s="55"/>
    </row>
    <row r="1029" spans="1:14" x14ac:dyDescent="0.25">
      <c r="A1029" t="s">
        <v>1195</v>
      </c>
      <c r="B1029" t="s">
        <v>127</v>
      </c>
      <c r="C1029" t="s">
        <v>2</v>
      </c>
      <c r="D1029">
        <v>160</v>
      </c>
      <c r="E1029">
        <v>129</v>
      </c>
      <c r="F1029">
        <v>89</v>
      </c>
      <c r="G1029">
        <v>63</v>
      </c>
      <c r="H1029">
        <v>441</v>
      </c>
      <c r="J1029" s="55"/>
      <c r="K1029" s="55"/>
      <c r="L1029" s="55"/>
      <c r="M1029" s="55"/>
      <c r="N1029" s="55"/>
    </row>
    <row r="1030" spans="1:14" x14ac:dyDescent="0.25">
      <c r="A1030" t="s">
        <v>1196</v>
      </c>
      <c r="B1030" t="s">
        <v>127</v>
      </c>
      <c r="C1030" t="s">
        <v>3</v>
      </c>
      <c r="D1030">
        <v>397</v>
      </c>
      <c r="E1030">
        <v>519</v>
      </c>
      <c r="F1030">
        <v>467</v>
      </c>
      <c r="G1030">
        <v>326</v>
      </c>
      <c r="H1030">
        <v>1709</v>
      </c>
      <c r="J1030" s="55"/>
      <c r="K1030" s="55"/>
      <c r="L1030" s="55"/>
      <c r="M1030" s="55"/>
      <c r="N1030" s="55"/>
    </row>
    <row r="1031" spans="1:14" x14ac:dyDescent="0.25">
      <c r="A1031" t="s">
        <v>1197</v>
      </c>
      <c r="B1031" t="s">
        <v>127</v>
      </c>
      <c r="C1031" t="s">
        <v>4</v>
      </c>
      <c r="D1031">
        <v>79</v>
      </c>
      <c r="E1031">
        <v>88</v>
      </c>
      <c r="F1031">
        <v>89</v>
      </c>
      <c r="G1031">
        <v>40</v>
      </c>
      <c r="H1031">
        <v>296</v>
      </c>
      <c r="J1031" s="55"/>
      <c r="K1031" s="55"/>
      <c r="L1031" s="55"/>
      <c r="M1031" s="55"/>
      <c r="N1031" s="55"/>
    </row>
    <row r="1032" spans="1:14" x14ac:dyDescent="0.25">
      <c r="A1032" t="s">
        <v>1198</v>
      </c>
      <c r="B1032" t="s">
        <v>127</v>
      </c>
      <c r="C1032" t="s">
        <v>5</v>
      </c>
      <c r="D1032">
        <v>179</v>
      </c>
      <c r="E1032">
        <v>211</v>
      </c>
      <c r="F1032">
        <v>183</v>
      </c>
      <c r="G1032">
        <v>109</v>
      </c>
      <c r="H1032">
        <v>682</v>
      </c>
      <c r="J1032" s="55"/>
      <c r="K1032" s="55"/>
      <c r="L1032" s="55"/>
      <c r="M1032" s="55"/>
      <c r="N1032" s="55"/>
    </row>
    <row r="1033" spans="1:14" x14ac:dyDescent="0.25">
      <c r="A1033" t="s">
        <v>1199</v>
      </c>
      <c r="B1033" t="s">
        <v>127</v>
      </c>
      <c r="C1033" t="s">
        <v>6</v>
      </c>
      <c r="D1033">
        <v>176</v>
      </c>
      <c r="E1033">
        <v>192</v>
      </c>
      <c r="F1033">
        <v>187</v>
      </c>
      <c r="G1033">
        <v>188</v>
      </c>
      <c r="H1033">
        <v>743</v>
      </c>
      <c r="J1033" s="55"/>
      <c r="K1033" s="55"/>
      <c r="L1033" s="55"/>
      <c r="M1033" s="55"/>
      <c r="N1033" s="55"/>
    </row>
    <row r="1034" spans="1:14" x14ac:dyDescent="0.25">
      <c r="A1034" t="s">
        <v>1200</v>
      </c>
      <c r="B1034" t="s">
        <v>127</v>
      </c>
      <c r="C1034" t="s">
        <v>7</v>
      </c>
      <c r="D1034">
        <v>150</v>
      </c>
      <c r="E1034">
        <v>220</v>
      </c>
      <c r="F1034">
        <v>186</v>
      </c>
      <c r="G1034">
        <v>108</v>
      </c>
      <c r="H1034">
        <v>664</v>
      </c>
      <c r="J1034" s="55"/>
      <c r="K1034" s="55"/>
      <c r="L1034" s="55"/>
      <c r="M1034" s="55"/>
      <c r="N1034" s="55"/>
    </row>
    <row r="1035" spans="1:14" x14ac:dyDescent="0.25">
      <c r="A1035" t="s">
        <v>1201</v>
      </c>
      <c r="B1035" t="s">
        <v>127</v>
      </c>
      <c r="C1035" t="s">
        <v>8</v>
      </c>
      <c r="D1035">
        <v>91</v>
      </c>
      <c r="E1035">
        <v>83</v>
      </c>
      <c r="F1035">
        <v>63</v>
      </c>
      <c r="G1035">
        <v>40</v>
      </c>
      <c r="H1035">
        <v>277</v>
      </c>
      <c r="J1035" s="55"/>
      <c r="K1035" s="55"/>
      <c r="L1035" s="55"/>
      <c r="M1035" s="55"/>
      <c r="N1035" s="55"/>
    </row>
    <row r="1036" spans="1:14" x14ac:dyDescent="0.25">
      <c r="A1036" t="s">
        <v>1202</v>
      </c>
      <c r="B1036" t="s">
        <v>127</v>
      </c>
      <c r="C1036" t="s">
        <v>9</v>
      </c>
      <c r="D1036">
        <v>38</v>
      </c>
      <c r="E1036">
        <v>32</v>
      </c>
      <c r="F1036">
        <v>22</v>
      </c>
      <c r="G1036">
        <v>21</v>
      </c>
      <c r="H1036">
        <v>113</v>
      </c>
      <c r="J1036" s="55"/>
      <c r="K1036" s="55"/>
      <c r="L1036" s="55"/>
      <c r="M1036" s="55"/>
      <c r="N1036" s="55"/>
    </row>
    <row r="1037" spans="1:14" x14ac:dyDescent="0.25">
      <c r="A1037" t="s">
        <v>1203</v>
      </c>
      <c r="B1037" t="s">
        <v>127</v>
      </c>
      <c r="C1037" t="s">
        <v>10</v>
      </c>
      <c r="D1037">
        <v>71</v>
      </c>
      <c r="E1037">
        <v>95</v>
      </c>
      <c r="F1037">
        <v>85</v>
      </c>
      <c r="G1037">
        <v>81</v>
      </c>
      <c r="H1037">
        <v>332</v>
      </c>
      <c r="J1037" s="55"/>
      <c r="K1037" s="55"/>
      <c r="L1037" s="55"/>
      <c r="M1037" s="55"/>
      <c r="N1037" s="55"/>
    </row>
    <row r="1038" spans="1:14" x14ac:dyDescent="0.25">
      <c r="A1038" t="s">
        <v>1204</v>
      </c>
      <c r="B1038" t="s">
        <v>127</v>
      </c>
      <c r="C1038" t="s">
        <v>11</v>
      </c>
      <c r="D1038">
        <v>240</v>
      </c>
      <c r="E1038">
        <v>222</v>
      </c>
      <c r="F1038">
        <v>193</v>
      </c>
      <c r="G1038">
        <v>187</v>
      </c>
      <c r="H1038">
        <v>842</v>
      </c>
      <c r="J1038" s="55"/>
      <c r="K1038" s="55"/>
      <c r="L1038" s="55"/>
      <c r="M1038" s="55"/>
      <c r="N1038" s="55"/>
    </row>
    <row r="1039" spans="1:14" x14ac:dyDescent="0.25">
      <c r="A1039" t="s">
        <v>1205</v>
      </c>
      <c r="B1039" t="s">
        <v>127</v>
      </c>
      <c r="C1039" t="s">
        <v>12</v>
      </c>
      <c r="D1039">
        <v>194</v>
      </c>
      <c r="E1039">
        <v>222</v>
      </c>
      <c r="F1039">
        <v>193</v>
      </c>
      <c r="G1039">
        <v>146</v>
      </c>
      <c r="H1039">
        <v>755</v>
      </c>
      <c r="J1039" s="55"/>
      <c r="K1039" s="55"/>
      <c r="L1039" s="55"/>
      <c r="M1039" s="55"/>
      <c r="N1039" s="55"/>
    </row>
    <row r="1040" spans="1:14" x14ac:dyDescent="0.25">
      <c r="A1040" t="s">
        <v>1206</v>
      </c>
      <c r="B1040" t="s">
        <v>127</v>
      </c>
      <c r="C1040" t="s">
        <v>13</v>
      </c>
      <c r="D1040">
        <v>19</v>
      </c>
      <c r="E1040">
        <v>18</v>
      </c>
      <c r="F1040">
        <v>9</v>
      </c>
      <c r="G1040">
        <v>4</v>
      </c>
      <c r="H1040">
        <v>50</v>
      </c>
      <c r="J1040" s="55"/>
      <c r="K1040" s="55"/>
      <c r="L1040" s="55"/>
      <c r="M1040" s="55"/>
      <c r="N1040" s="55"/>
    </row>
    <row r="1041" spans="1:14" x14ac:dyDescent="0.25">
      <c r="A1041" t="s">
        <v>1207</v>
      </c>
      <c r="B1041" t="s">
        <v>127</v>
      </c>
      <c r="C1041" t="s">
        <v>14</v>
      </c>
      <c r="D1041">
        <v>208</v>
      </c>
      <c r="E1041">
        <v>282</v>
      </c>
      <c r="F1041">
        <v>299</v>
      </c>
      <c r="G1041">
        <v>220</v>
      </c>
      <c r="H1041">
        <v>1009</v>
      </c>
      <c r="J1041" s="55"/>
      <c r="K1041" s="55"/>
      <c r="L1041" s="55"/>
      <c r="M1041" s="55"/>
      <c r="N1041" s="55"/>
    </row>
    <row r="1042" spans="1:14" x14ac:dyDescent="0.25">
      <c r="A1042" t="s">
        <v>1208</v>
      </c>
      <c r="B1042" t="s">
        <v>127</v>
      </c>
      <c r="C1042" t="s">
        <v>15</v>
      </c>
      <c r="D1042">
        <v>53</v>
      </c>
      <c r="E1042">
        <v>40</v>
      </c>
      <c r="F1042">
        <v>29</v>
      </c>
      <c r="G1042">
        <v>15</v>
      </c>
      <c r="H1042">
        <v>137</v>
      </c>
      <c r="J1042" s="55"/>
      <c r="K1042" s="55"/>
      <c r="L1042" s="55"/>
      <c r="M1042" s="55"/>
      <c r="N1042" s="55"/>
    </row>
    <row r="1043" spans="1:14" x14ac:dyDescent="0.25">
      <c r="A1043" t="s">
        <v>1209</v>
      </c>
      <c r="B1043" t="s">
        <v>127</v>
      </c>
      <c r="C1043" t="s">
        <v>16</v>
      </c>
      <c r="D1043">
        <v>5</v>
      </c>
      <c r="E1043">
        <v>11</v>
      </c>
      <c r="F1043">
        <v>4</v>
      </c>
      <c r="G1043">
        <v>5</v>
      </c>
      <c r="H1043">
        <v>25</v>
      </c>
      <c r="J1043" s="55"/>
      <c r="K1043" s="55"/>
      <c r="L1043" s="55"/>
      <c r="M1043" s="55"/>
      <c r="N1043" s="55"/>
    </row>
    <row r="1044" spans="1:14" x14ac:dyDescent="0.25">
      <c r="A1044" t="s">
        <v>1210</v>
      </c>
      <c r="B1044" t="s">
        <v>162</v>
      </c>
      <c r="C1044" t="s">
        <v>1</v>
      </c>
      <c r="D1044">
        <v>137</v>
      </c>
      <c r="E1044">
        <v>129</v>
      </c>
      <c r="F1044">
        <v>133</v>
      </c>
      <c r="G1044">
        <v>93</v>
      </c>
      <c r="H1044">
        <v>492</v>
      </c>
      <c r="J1044" s="55"/>
      <c r="K1044" s="55"/>
      <c r="L1044" s="55"/>
      <c r="M1044" s="55"/>
      <c r="N1044" s="55"/>
    </row>
    <row r="1045" spans="1:14" x14ac:dyDescent="0.25">
      <c r="A1045" t="s">
        <v>1211</v>
      </c>
      <c r="B1045" t="s">
        <v>162</v>
      </c>
      <c r="C1045" t="s">
        <v>2</v>
      </c>
      <c r="D1045">
        <v>119</v>
      </c>
      <c r="E1045">
        <v>111</v>
      </c>
      <c r="F1045">
        <v>91</v>
      </c>
      <c r="G1045">
        <v>62</v>
      </c>
      <c r="H1045">
        <v>383</v>
      </c>
      <c r="J1045" s="55"/>
      <c r="K1045" s="55"/>
      <c r="L1045" s="55"/>
      <c r="M1045" s="55"/>
      <c r="N1045" s="55"/>
    </row>
    <row r="1046" spans="1:14" x14ac:dyDescent="0.25">
      <c r="A1046" t="s">
        <v>1212</v>
      </c>
      <c r="B1046" t="s">
        <v>162</v>
      </c>
      <c r="C1046" t="s">
        <v>3</v>
      </c>
      <c r="D1046">
        <v>366</v>
      </c>
      <c r="E1046">
        <v>309</v>
      </c>
      <c r="F1046">
        <v>267</v>
      </c>
      <c r="G1046">
        <v>222</v>
      </c>
      <c r="H1046">
        <v>1164</v>
      </c>
      <c r="J1046" s="55"/>
      <c r="K1046" s="55"/>
      <c r="L1046" s="55"/>
      <c r="M1046" s="55"/>
      <c r="N1046" s="55"/>
    </row>
    <row r="1047" spans="1:14" x14ac:dyDescent="0.25">
      <c r="A1047" t="s">
        <v>1213</v>
      </c>
      <c r="B1047" t="s">
        <v>162</v>
      </c>
      <c r="C1047" t="s">
        <v>4</v>
      </c>
      <c r="D1047">
        <v>63</v>
      </c>
      <c r="E1047">
        <v>56</v>
      </c>
      <c r="F1047">
        <v>53</v>
      </c>
      <c r="G1047">
        <v>37</v>
      </c>
      <c r="H1047">
        <v>209</v>
      </c>
      <c r="J1047" s="55"/>
      <c r="K1047" s="55"/>
      <c r="L1047" s="55"/>
      <c r="M1047" s="55"/>
      <c r="N1047" s="55"/>
    </row>
    <row r="1048" spans="1:14" x14ac:dyDescent="0.25">
      <c r="A1048" t="s">
        <v>1214</v>
      </c>
      <c r="B1048" t="s">
        <v>162</v>
      </c>
      <c r="C1048" t="s">
        <v>5</v>
      </c>
      <c r="D1048">
        <v>187</v>
      </c>
      <c r="E1048">
        <v>170</v>
      </c>
      <c r="F1048">
        <v>158</v>
      </c>
      <c r="G1048">
        <v>103</v>
      </c>
      <c r="H1048">
        <v>618</v>
      </c>
      <c r="J1048" s="55"/>
      <c r="K1048" s="55"/>
      <c r="L1048" s="55"/>
      <c r="M1048" s="55"/>
      <c r="N1048" s="55"/>
    </row>
    <row r="1049" spans="1:14" x14ac:dyDescent="0.25">
      <c r="A1049" t="s">
        <v>1215</v>
      </c>
      <c r="B1049" t="s">
        <v>162</v>
      </c>
      <c r="C1049" t="s">
        <v>6</v>
      </c>
      <c r="D1049">
        <v>152</v>
      </c>
      <c r="E1049">
        <v>166</v>
      </c>
      <c r="F1049">
        <v>147</v>
      </c>
      <c r="G1049">
        <v>121</v>
      </c>
      <c r="H1049">
        <v>586</v>
      </c>
      <c r="J1049" s="55"/>
      <c r="K1049" s="55"/>
      <c r="L1049" s="55"/>
      <c r="M1049" s="55"/>
      <c r="N1049" s="55"/>
    </row>
    <row r="1050" spans="1:14" x14ac:dyDescent="0.25">
      <c r="A1050" t="s">
        <v>1216</v>
      </c>
      <c r="B1050" t="s">
        <v>162</v>
      </c>
      <c r="C1050" t="s">
        <v>7</v>
      </c>
      <c r="D1050">
        <v>141</v>
      </c>
      <c r="E1050">
        <v>176</v>
      </c>
      <c r="F1050">
        <v>149</v>
      </c>
      <c r="G1050">
        <v>82</v>
      </c>
      <c r="H1050">
        <v>548</v>
      </c>
      <c r="J1050" s="55"/>
      <c r="K1050" s="55"/>
      <c r="L1050" s="55"/>
      <c r="M1050" s="55"/>
      <c r="N1050" s="55"/>
    </row>
    <row r="1051" spans="1:14" x14ac:dyDescent="0.25">
      <c r="A1051" t="s">
        <v>1217</v>
      </c>
      <c r="B1051" t="s">
        <v>162</v>
      </c>
      <c r="C1051" t="s">
        <v>8</v>
      </c>
      <c r="D1051">
        <v>63</v>
      </c>
      <c r="E1051">
        <v>44</v>
      </c>
      <c r="F1051">
        <v>46</v>
      </c>
      <c r="G1051">
        <v>27</v>
      </c>
      <c r="H1051">
        <v>180</v>
      </c>
      <c r="J1051" s="55"/>
      <c r="K1051" s="55"/>
      <c r="L1051" s="55"/>
      <c r="M1051" s="55"/>
      <c r="N1051" s="55"/>
    </row>
    <row r="1052" spans="1:14" x14ac:dyDescent="0.25">
      <c r="A1052" t="s">
        <v>1218</v>
      </c>
      <c r="B1052" t="s">
        <v>162</v>
      </c>
      <c r="C1052" t="s">
        <v>9</v>
      </c>
      <c r="D1052">
        <v>26</v>
      </c>
      <c r="E1052">
        <v>18</v>
      </c>
      <c r="F1052">
        <v>11</v>
      </c>
      <c r="G1052">
        <v>16</v>
      </c>
      <c r="H1052">
        <v>71</v>
      </c>
      <c r="J1052" s="55"/>
      <c r="K1052" s="55"/>
      <c r="L1052" s="55"/>
      <c r="M1052" s="55"/>
      <c r="N1052" s="55"/>
    </row>
    <row r="1053" spans="1:14" x14ac:dyDescent="0.25">
      <c r="A1053" t="s">
        <v>1219</v>
      </c>
      <c r="B1053" t="s">
        <v>162</v>
      </c>
      <c r="C1053" t="s">
        <v>10</v>
      </c>
      <c r="D1053">
        <v>75</v>
      </c>
      <c r="E1053">
        <v>45</v>
      </c>
      <c r="F1053">
        <v>58</v>
      </c>
      <c r="G1053">
        <v>38</v>
      </c>
      <c r="H1053">
        <v>216</v>
      </c>
      <c r="J1053" s="55"/>
      <c r="K1053" s="55"/>
      <c r="L1053" s="55"/>
      <c r="M1053" s="55"/>
      <c r="N1053" s="55"/>
    </row>
    <row r="1054" spans="1:14" x14ac:dyDescent="0.25">
      <c r="A1054" t="s">
        <v>1220</v>
      </c>
      <c r="B1054" t="s">
        <v>162</v>
      </c>
      <c r="C1054" t="s">
        <v>11</v>
      </c>
      <c r="D1054">
        <v>194</v>
      </c>
      <c r="E1054">
        <v>187</v>
      </c>
      <c r="F1054">
        <v>181</v>
      </c>
      <c r="G1054">
        <v>151</v>
      </c>
      <c r="H1054">
        <v>713</v>
      </c>
      <c r="J1054" s="55"/>
      <c r="K1054" s="55"/>
      <c r="L1054" s="55"/>
      <c r="M1054" s="55"/>
      <c r="N1054" s="55"/>
    </row>
    <row r="1055" spans="1:14" x14ac:dyDescent="0.25">
      <c r="A1055" t="s">
        <v>1221</v>
      </c>
      <c r="B1055" t="s">
        <v>162</v>
      </c>
      <c r="C1055" t="s">
        <v>12</v>
      </c>
      <c r="D1055">
        <v>205</v>
      </c>
      <c r="E1055">
        <v>198</v>
      </c>
      <c r="F1055">
        <v>165</v>
      </c>
      <c r="G1055">
        <v>123</v>
      </c>
      <c r="H1055">
        <v>691</v>
      </c>
      <c r="J1055" s="55"/>
      <c r="K1055" s="55"/>
      <c r="L1055" s="55"/>
      <c r="M1055" s="55"/>
      <c r="N1055" s="55"/>
    </row>
    <row r="1056" spans="1:14" x14ac:dyDescent="0.25">
      <c r="A1056" t="s">
        <v>1222</v>
      </c>
      <c r="B1056" t="s">
        <v>162</v>
      </c>
      <c r="C1056" t="s">
        <v>13</v>
      </c>
      <c r="D1056">
        <v>12</v>
      </c>
      <c r="E1056">
        <v>9</v>
      </c>
      <c r="F1056">
        <v>10</v>
      </c>
      <c r="G1056">
        <v>5</v>
      </c>
      <c r="H1056">
        <v>36</v>
      </c>
      <c r="J1056" s="55"/>
      <c r="K1056" s="55"/>
      <c r="L1056" s="55"/>
      <c r="M1056" s="55"/>
      <c r="N1056" s="55"/>
    </row>
    <row r="1057" spans="1:14" x14ac:dyDescent="0.25">
      <c r="A1057" t="s">
        <v>1223</v>
      </c>
      <c r="B1057" t="s">
        <v>162</v>
      </c>
      <c r="C1057" t="s">
        <v>14</v>
      </c>
      <c r="D1057">
        <v>202</v>
      </c>
      <c r="E1057">
        <v>216</v>
      </c>
      <c r="F1057">
        <v>238</v>
      </c>
      <c r="G1057">
        <v>149</v>
      </c>
      <c r="H1057">
        <v>805</v>
      </c>
      <c r="J1057" s="55"/>
      <c r="K1057" s="55"/>
      <c r="L1057" s="55"/>
      <c r="M1057" s="55"/>
      <c r="N1057" s="55"/>
    </row>
    <row r="1058" spans="1:14" x14ac:dyDescent="0.25">
      <c r="A1058" t="s">
        <v>1224</v>
      </c>
      <c r="B1058" t="s">
        <v>162</v>
      </c>
      <c r="C1058" t="s">
        <v>15</v>
      </c>
      <c r="D1058">
        <v>29</v>
      </c>
      <c r="E1058">
        <v>24</v>
      </c>
      <c r="F1058">
        <v>15</v>
      </c>
      <c r="G1058">
        <v>3</v>
      </c>
      <c r="H1058">
        <v>71</v>
      </c>
      <c r="J1058" s="55"/>
      <c r="K1058" s="55"/>
      <c r="L1058" s="55"/>
      <c r="M1058" s="55"/>
      <c r="N1058" s="55"/>
    </row>
    <row r="1059" spans="1:14" x14ac:dyDescent="0.25">
      <c r="A1059" t="s">
        <v>1225</v>
      </c>
      <c r="B1059" t="s">
        <v>162</v>
      </c>
      <c r="C1059" t="s">
        <v>16</v>
      </c>
      <c r="D1059">
        <v>5</v>
      </c>
      <c r="E1059">
        <v>6</v>
      </c>
      <c r="F1059">
        <v>12</v>
      </c>
      <c r="G1059">
        <v>4</v>
      </c>
      <c r="H1059">
        <v>27</v>
      </c>
      <c r="J1059" s="55"/>
      <c r="K1059" s="55"/>
      <c r="L1059" s="55"/>
      <c r="M1059" s="55"/>
      <c r="N1059" s="55"/>
    </row>
    <row r="1060" spans="1:14" x14ac:dyDescent="0.25">
      <c r="A1060" t="s">
        <v>1226</v>
      </c>
      <c r="B1060" t="s">
        <v>84</v>
      </c>
      <c r="C1060" t="s">
        <v>1</v>
      </c>
      <c r="D1060">
        <v>100</v>
      </c>
      <c r="E1060">
        <v>96</v>
      </c>
      <c r="F1060">
        <v>64</v>
      </c>
      <c r="G1060">
        <v>51</v>
      </c>
      <c r="H1060">
        <v>311</v>
      </c>
      <c r="J1060" s="55"/>
      <c r="K1060" s="55"/>
      <c r="L1060" s="55"/>
      <c r="M1060" s="55"/>
      <c r="N1060" s="55"/>
    </row>
    <row r="1061" spans="1:14" x14ac:dyDescent="0.25">
      <c r="A1061" t="s">
        <v>1227</v>
      </c>
      <c r="B1061" t="s">
        <v>84</v>
      </c>
      <c r="C1061" t="s">
        <v>2</v>
      </c>
      <c r="D1061">
        <v>107</v>
      </c>
      <c r="E1061">
        <v>72</v>
      </c>
      <c r="F1061">
        <v>51</v>
      </c>
      <c r="G1061">
        <v>28</v>
      </c>
      <c r="H1061">
        <v>258</v>
      </c>
      <c r="J1061" s="55"/>
      <c r="K1061" s="55"/>
      <c r="L1061" s="55"/>
      <c r="M1061" s="55"/>
      <c r="N1061" s="55"/>
    </row>
    <row r="1062" spans="1:14" x14ac:dyDescent="0.25">
      <c r="A1062" t="s">
        <v>1228</v>
      </c>
      <c r="B1062" t="s">
        <v>84</v>
      </c>
      <c r="C1062" t="s">
        <v>3</v>
      </c>
      <c r="D1062">
        <v>231</v>
      </c>
      <c r="E1062">
        <v>242</v>
      </c>
      <c r="F1062">
        <v>183</v>
      </c>
      <c r="G1062">
        <v>141</v>
      </c>
      <c r="H1062">
        <v>797</v>
      </c>
      <c r="J1062" s="55"/>
      <c r="K1062" s="55"/>
      <c r="L1062" s="55"/>
      <c r="M1062" s="55"/>
      <c r="N1062" s="55"/>
    </row>
    <row r="1063" spans="1:14" x14ac:dyDescent="0.25">
      <c r="A1063" t="s">
        <v>1229</v>
      </c>
      <c r="B1063" t="s">
        <v>84</v>
      </c>
      <c r="C1063" t="s">
        <v>4</v>
      </c>
      <c r="D1063">
        <v>54</v>
      </c>
      <c r="E1063">
        <v>35</v>
      </c>
      <c r="F1063">
        <v>39</v>
      </c>
      <c r="G1063">
        <v>28</v>
      </c>
      <c r="H1063">
        <v>156</v>
      </c>
      <c r="J1063" s="55"/>
      <c r="K1063" s="55"/>
      <c r="L1063" s="55"/>
      <c r="M1063" s="55"/>
      <c r="N1063" s="55"/>
    </row>
    <row r="1064" spans="1:14" x14ac:dyDescent="0.25">
      <c r="A1064" t="s">
        <v>1230</v>
      </c>
      <c r="B1064" t="s">
        <v>84</v>
      </c>
      <c r="C1064" t="s">
        <v>5</v>
      </c>
      <c r="D1064">
        <v>112</v>
      </c>
      <c r="E1064">
        <v>102</v>
      </c>
      <c r="F1064">
        <v>129</v>
      </c>
      <c r="G1064">
        <v>62</v>
      </c>
      <c r="H1064">
        <v>405</v>
      </c>
      <c r="J1064" s="55"/>
      <c r="K1064" s="55"/>
      <c r="L1064" s="55"/>
      <c r="M1064" s="55"/>
      <c r="N1064" s="55"/>
    </row>
    <row r="1065" spans="1:14" x14ac:dyDescent="0.25">
      <c r="A1065" t="s">
        <v>1231</v>
      </c>
      <c r="B1065" t="s">
        <v>84</v>
      </c>
      <c r="C1065" t="s">
        <v>6</v>
      </c>
      <c r="D1065">
        <v>98</v>
      </c>
      <c r="E1065">
        <v>108</v>
      </c>
      <c r="F1065">
        <v>91</v>
      </c>
      <c r="G1065">
        <v>60</v>
      </c>
      <c r="H1065">
        <v>357</v>
      </c>
      <c r="J1065" s="55"/>
      <c r="K1065" s="55"/>
      <c r="L1065" s="55"/>
      <c r="M1065" s="55"/>
      <c r="N1065" s="55"/>
    </row>
    <row r="1066" spans="1:14" x14ac:dyDescent="0.25">
      <c r="A1066" t="s">
        <v>1232</v>
      </c>
      <c r="B1066" t="s">
        <v>84</v>
      </c>
      <c r="C1066" t="s">
        <v>7</v>
      </c>
      <c r="D1066">
        <v>103</v>
      </c>
      <c r="E1066">
        <v>173</v>
      </c>
      <c r="F1066">
        <v>124</v>
      </c>
      <c r="G1066">
        <v>61</v>
      </c>
      <c r="H1066">
        <v>461</v>
      </c>
      <c r="J1066" s="55"/>
      <c r="K1066" s="55"/>
      <c r="L1066" s="55"/>
      <c r="M1066" s="55"/>
      <c r="N1066" s="55"/>
    </row>
    <row r="1067" spans="1:14" x14ac:dyDescent="0.25">
      <c r="A1067" t="s">
        <v>1233</v>
      </c>
      <c r="B1067" t="s">
        <v>84</v>
      </c>
      <c r="C1067" t="s">
        <v>8</v>
      </c>
      <c r="D1067">
        <v>48</v>
      </c>
      <c r="E1067">
        <v>55</v>
      </c>
      <c r="F1067">
        <v>30</v>
      </c>
      <c r="G1067">
        <v>13</v>
      </c>
      <c r="H1067">
        <v>146</v>
      </c>
      <c r="J1067" s="55"/>
      <c r="K1067" s="55"/>
      <c r="L1067" s="55"/>
      <c r="M1067" s="55"/>
      <c r="N1067" s="55"/>
    </row>
    <row r="1068" spans="1:14" x14ac:dyDescent="0.25">
      <c r="A1068" t="s">
        <v>1234</v>
      </c>
      <c r="B1068" t="s">
        <v>84</v>
      </c>
      <c r="C1068" t="s">
        <v>9</v>
      </c>
      <c r="D1068">
        <v>27</v>
      </c>
      <c r="E1068">
        <v>10</v>
      </c>
      <c r="F1068">
        <v>6</v>
      </c>
      <c r="G1068">
        <v>8</v>
      </c>
      <c r="H1068">
        <v>51</v>
      </c>
      <c r="J1068" s="55"/>
      <c r="K1068" s="55"/>
      <c r="L1068" s="55"/>
      <c r="M1068" s="55"/>
      <c r="N1068" s="55"/>
    </row>
    <row r="1069" spans="1:14" x14ac:dyDescent="0.25">
      <c r="A1069" t="s">
        <v>1235</v>
      </c>
      <c r="B1069" t="s">
        <v>84</v>
      </c>
      <c r="C1069" t="s">
        <v>10</v>
      </c>
      <c r="D1069">
        <v>51</v>
      </c>
      <c r="E1069">
        <v>56</v>
      </c>
      <c r="F1069">
        <v>42</v>
      </c>
      <c r="G1069">
        <v>49</v>
      </c>
      <c r="H1069">
        <v>198</v>
      </c>
      <c r="J1069" s="55"/>
      <c r="K1069" s="55"/>
      <c r="L1069" s="55"/>
      <c r="M1069" s="55"/>
      <c r="N1069" s="55"/>
    </row>
    <row r="1070" spans="1:14" x14ac:dyDescent="0.25">
      <c r="A1070" t="s">
        <v>1236</v>
      </c>
      <c r="B1070" t="s">
        <v>84</v>
      </c>
      <c r="C1070" t="s">
        <v>11</v>
      </c>
      <c r="D1070">
        <v>150</v>
      </c>
      <c r="E1070">
        <v>138</v>
      </c>
      <c r="F1070">
        <v>107</v>
      </c>
      <c r="G1070">
        <v>88</v>
      </c>
      <c r="H1070">
        <v>483</v>
      </c>
      <c r="J1070" s="55"/>
      <c r="K1070" s="55"/>
      <c r="L1070" s="55"/>
      <c r="M1070" s="55"/>
      <c r="N1070" s="55"/>
    </row>
    <row r="1071" spans="1:14" x14ac:dyDescent="0.25">
      <c r="A1071" t="s">
        <v>1237</v>
      </c>
      <c r="B1071" t="s">
        <v>84</v>
      </c>
      <c r="C1071" t="s">
        <v>12</v>
      </c>
      <c r="D1071">
        <v>152</v>
      </c>
      <c r="E1071">
        <v>125</v>
      </c>
      <c r="F1071">
        <v>113</v>
      </c>
      <c r="G1071">
        <v>78</v>
      </c>
      <c r="H1071">
        <v>468</v>
      </c>
      <c r="J1071" s="55"/>
      <c r="K1071" s="55"/>
      <c r="L1071" s="55"/>
      <c r="M1071" s="55"/>
      <c r="N1071" s="55"/>
    </row>
    <row r="1072" spans="1:14" x14ac:dyDescent="0.25">
      <c r="A1072" t="s">
        <v>1238</v>
      </c>
      <c r="B1072" t="s">
        <v>84</v>
      </c>
      <c r="C1072" t="s">
        <v>13</v>
      </c>
      <c r="D1072">
        <v>17</v>
      </c>
      <c r="E1072">
        <v>14</v>
      </c>
      <c r="F1072">
        <v>7</v>
      </c>
      <c r="G1072">
        <v>4</v>
      </c>
      <c r="H1072">
        <v>42</v>
      </c>
      <c r="J1072" s="55"/>
      <c r="K1072" s="55"/>
      <c r="L1072" s="55"/>
      <c r="M1072" s="55"/>
      <c r="N1072" s="55"/>
    </row>
    <row r="1073" spans="1:14" x14ac:dyDescent="0.25">
      <c r="A1073" t="s">
        <v>1239</v>
      </c>
      <c r="B1073" t="s">
        <v>84</v>
      </c>
      <c r="C1073" t="s">
        <v>14</v>
      </c>
      <c r="D1073">
        <v>158</v>
      </c>
      <c r="E1073">
        <v>176</v>
      </c>
      <c r="F1073">
        <v>161</v>
      </c>
      <c r="G1073">
        <v>117</v>
      </c>
      <c r="H1073">
        <v>612</v>
      </c>
      <c r="J1073" s="55"/>
      <c r="K1073" s="55"/>
      <c r="L1073" s="55"/>
      <c r="M1073" s="55"/>
      <c r="N1073" s="55"/>
    </row>
    <row r="1074" spans="1:14" x14ac:dyDescent="0.25">
      <c r="A1074" t="s">
        <v>1240</v>
      </c>
      <c r="B1074" t="s">
        <v>84</v>
      </c>
      <c r="C1074" t="s">
        <v>15</v>
      </c>
      <c r="D1074">
        <v>41</v>
      </c>
      <c r="E1074">
        <v>22</v>
      </c>
      <c r="F1074">
        <v>12</v>
      </c>
      <c r="G1074">
        <v>6</v>
      </c>
      <c r="H1074">
        <v>81</v>
      </c>
      <c r="J1074" s="55"/>
      <c r="K1074" s="55"/>
      <c r="L1074" s="55"/>
      <c r="M1074" s="55"/>
      <c r="N1074" s="55"/>
    </row>
    <row r="1075" spans="1:14" x14ac:dyDescent="0.25">
      <c r="A1075" t="s">
        <v>1241</v>
      </c>
      <c r="B1075" t="s">
        <v>84</v>
      </c>
      <c r="C1075" t="s">
        <v>16</v>
      </c>
      <c r="D1075">
        <v>6</v>
      </c>
      <c r="E1075">
        <v>7</v>
      </c>
      <c r="F1075">
        <v>5</v>
      </c>
      <c r="G1075" t="s">
        <v>132</v>
      </c>
      <c r="H1075">
        <v>20</v>
      </c>
      <c r="J1075" s="55"/>
      <c r="K1075" s="55"/>
      <c r="L1075" s="55"/>
      <c r="M1075" s="55"/>
      <c r="N1075" s="55"/>
    </row>
    <row r="1076" spans="1:14" x14ac:dyDescent="0.25">
      <c r="A1076" t="s">
        <v>490</v>
      </c>
      <c r="B1076" t="s">
        <v>83</v>
      </c>
      <c r="C1076" t="s">
        <v>1</v>
      </c>
      <c r="D1076">
        <v>22</v>
      </c>
      <c r="E1076">
        <v>25</v>
      </c>
      <c r="F1076">
        <v>23</v>
      </c>
      <c r="G1076">
        <v>16</v>
      </c>
      <c r="H1076">
        <v>86</v>
      </c>
      <c r="J1076" s="55"/>
      <c r="K1076" s="55"/>
      <c r="L1076" s="55"/>
      <c r="M1076" s="55"/>
      <c r="N1076" s="55"/>
    </row>
    <row r="1077" spans="1:14" x14ac:dyDescent="0.25">
      <c r="A1077" t="s">
        <v>491</v>
      </c>
      <c r="B1077" t="s">
        <v>83</v>
      </c>
      <c r="C1077" t="s">
        <v>2</v>
      </c>
      <c r="D1077">
        <v>33</v>
      </c>
      <c r="E1077">
        <v>22</v>
      </c>
      <c r="F1077">
        <v>12</v>
      </c>
      <c r="G1077">
        <v>12</v>
      </c>
      <c r="H1077">
        <v>79</v>
      </c>
      <c r="J1077" s="55"/>
      <c r="K1077" s="55"/>
      <c r="L1077" s="55"/>
      <c r="M1077" s="55"/>
      <c r="N1077" s="55"/>
    </row>
    <row r="1078" spans="1:14" x14ac:dyDescent="0.25">
      <c r="A1078" t="s">
        <v>492</v>
      </c>
      <c r="B1078" t="s">
        <v>83</v>
      </c>
      <c r="C1078" t="s">
        <v>3</v>
      </c>
      <c r="D1078">
        <v>56</v>
      </c>
      <c r="E1078">
        <v>70</v>
      </c>
      <c r="F1078">
        <v>30</v>
      </c>
      <c r="G1078">
        <v>32</v>
      </c>
      <c r="H1078">
        <v>188</v>
      </c>
      <c r="J1078" s="55"/>
      <c r="K1078" s="55"/>
      <c r="L1078" s="55"/>
      <c r="M1078" s="55"/>
      <c r="N1078" s="55"/>
    </row>
    <row r="1079" spans="1:14" x14ac:dyDescent="0.25">
      <c r="A1079" t="s">
        <v>493</v>
      </c>
      <c r="B1079" t="s">
        <v>83</v>
      </c>
      <c r="C1079" t="s">
        <v>4</v>
      </c>
      <c r="D1079">
        <v>11</v>
      </c>
      <c r="E1079">
        <v>15</v>
      </c>
      <c r="F1079">
        <v>12</v>
      </c>
      <c r="G1079">
        <v>6</v>
      </c>
      <c r="H1079">
        <v>44</v>
      </c>
      <c r="J1079" s="55"/>
      <c r="K1079" s="55"/>
      <c r="L1079" s="55"/>
      <c r="M1079" s="55"/>
      <c r="N1079" s="55"/>
    </row>
    <row r="1080" spans="1:14" x14ac:dyDescent="0.25">
      <c r="A1080" t="s">
        <v>494</v>
      </c>
      <c r="B1080" t="s">
        <v>83</v>
      </c>
      <c r="C1080" t="s">
        <v>5</v>
      </c>
      <c r="D1080">
        <v>37</v>
      </c>
      <c r="E1080">
        <v>46</v>
      </c>
      <c r="F1080">
        <v>39</v>
      </c>
      <c r="G1080">
        <v>22</v>
      </c>
      <c r="H1080">
        <v>144</v>
      </c>
      <c r="J1080" s="55"/>
      <c r="K1080" s="55"/>
      <c r="L1080" s="55"/>
      <c r="M1080" s="55"/>
      <c r="N1080" s="55"/>
    </row>
    <row r="1081" spans="1:14" x14ac:dyDescent="0.25">
      <c r="A1081" t="s">
        <v>495</v>
      </c>
      <c r="B1081" t="s">
        <v>83</v>
      </c>
      <c r="C1081" t="s">
        <v>6</v>
      </c>
      <c r="D1081">
        <v>33</v>
      </c>
      <c r="E1081">
        <v>21</v>
      </c>
      <c r="F1081">
        <v>18</v>
      </c>
      <c r="G1081">
        <v>11</v>
      </c>
      <c r="H1081">
        <v>83</v>
      </c>
      <c r="J1081" s="55"/>
      <c r="K1081" s="55"/>
      <c r="L1081" s="55"/>
      <c r="M1081" s="55"/>
      <c r="N1081" s="55"/>
    </row>
    <row r="1082" spans="1:14" x14ac:dyDescent="0.25">
      <c r="A1082" t="s">
        <v>496</v>
      </c>
      <c r="B1082" t="s">
        <v>83</v>
      </c>
      <c r="C1082" t="s">
        <v>7</v>
      </c>
      <c r="D1082">
        <v>43</v>
      </c>
      <c r="E1082">
        <v>56</v>
      </c>
      <c r="F1082">
        <v>48</v>
      </c>
      <c r="G1082">
        <v>14</v>
      </c>
      <c r="H1082">
        <v>161</v>
      </c>
      <c r="J1082" s="55"/>
      <c r="K1082" s="55"/>
      <c r="L1082" s="55"/>
      <c r="M1082" s="55"/>
      <c r="N1082" s="55"/>
    </row>
    <row r="1083" spans="1:14" x14ac:dyDescent="0.25">
      <c r="A1083" t="s">
        <v>497</v>
      </c>
      <c r="B1083" t="s">
        <v>83</v>
      </c>
      <c r="C1083" t="s">
        <v>8</v>
      </c>
      <c r="D1083">
        <v>16</v>
      </c>
      <c r="E1083">
        <v>16</v>
      </c>
      <c r="F1083">
        <v>10</v>
      </c>
      <c r="G1083">
        <v>10</v>
      </c>
      <c r="H1083">
        <v>52</v>
      </c>
      <c r="J1083" s="55"/>
      <c r="K1083" s="55"/>
      <c r="L1083" s="55"/>
      <c r="M1083" s="55"/>
      <c r="N1083" s="55"/>
    </row>
    <row r="1084" spans="1:14" x14ac:dyDescent="0.25">
      <c r="A1084" t="s">
        <v>498</v>
      </c>
      <c r="B1084" t="s">
        <v>83</v>
      </c>
      <c r="C1084" t="s">
        <v>9</v>
      </c>
      <c r="D1084">
        <v>6</v>
      </c>
      <c r="E1084">
        <v>3</v>
      </c>
      <c r="F1084">
        <v>5</v>
      </c>
      <c r="G1084" t="s">
        <v>132</v>
      </c>
      <c r="H1084">
        <v>14</v>
      </c>
      <c r="J1084" s="55"/>
      <c r="K1084" s="55"/>
      <c r="L1084" s="55"/>
      <c r="M1084" s="55"/>
      <c r="N1084" s="55"/>
    </row>
    <row r="1085" spans="1:14" x14ac:dyDescent="0.25">
      <c r="A1085" t="s">
        <v>499</v>
      </c>
      <c r="B1085" t="s">
        <v>83</v>
      </c>
      <c r="C1085" t="s">
        <v>10</v>
      </c>
      <c r="D1085">
        <v>18</v>
      </c>
      <c r="E1085">
        <v>14</v>
      </c>
      <c r="F1085">
        <v>10</v>
      </c>
      <c r="G1085">
        <v>11</v>
      </c>
      <c r="H1085">
        <v>53</v>
      </c>
      <c r="J1085" s="55"/>
      <c r="K1085" s="55"/>
      <c r="L1085" s="55"/>
      <c r="M1085" s="55"/>
      <c r="N1085" s="55"/>
    </row>
    <row r="1086" spans="1:14" x14ac:dyDescent="0.25">
      <c r="A1086" t="s">
        <v>500</v>
      </c>
      <c r="B1086" t="s">
        <v>83</v>
      </c>
      <c r="C1086" t="s">
        <v>11</v>
      </c>
      <c r="D1086">
        <v>52</v>
      </c>
      <c r="E1086">
        <v>57</v>
      </c>
      <c r="F1086">
        <v>45</v>
      </c>
      <c r="G1086">
        <v>26</v>
      </c>
      <c r="H1086">
        <v>180</v>
      </c>
      <c r="J1086" s="55"/>
      <c r="K1086" s="55"/>
      <c r="L1086" s="55"/>
      <c r="M1086" s="55"/>
      <c r="N1086" s="55"/>
    </row>
    <row r="1087" spans="1:14" x14ac:dyDescent="0.25">
      <c r="A1087" t="s">
        <v>501</v>
      </c>
      <c r="B1087" t="s">
        <v>83</v>
      </c>
      <c r="C1087" t="s">
        <v>12</v>
      </c>
      <c r="D1087">
        <v>32</v>
      </c>
      <c r="E1087">
        <v>39</v>
      </c>
      <c r="F1087">
        <v>29</v>
      </c>
      <c r="G1087">
        <v>29</v>
      </c>
      <c r="H1087">
        <v>129</v>
      </c>
      <c r="J1087" s="55"/>
      <c r="K1087" s="55"/>
      <c r="L1087" s="55"/>
      <c r="M1087" s="55"/>
      <c r="N1087" s="55"/>
    </row>
    <row r="1088" spans="1:14" x14ac:dyDescent="0.25">
      <c r="A1088" t="s">
        <v>502</v>
      </c>
      <c r="B1088" t="s">
        <v>83</v>
      </c>
      <c r="C1088" t="s">
        <v>13</v>
      </c>
      <c r="D1088">
        <v>4</v>
      </c>
      <c r="E1088">
        <v>5</v>
      </c>
      <c r="F1088" t="s">
        <v>132</v>
      </c>
      <c r="G1088" t="s">
        <v>132</v>
      </c>
      <c r="H1088">
        <v>11</v>
      </c>
      <c r="J1088" s="55"/>
      <c r="K1088" s="55"/>
      <c r="L1088" s="55"/>
      <c r="M1088" s="55"/>
      <c r="N1088" s="55"/>
    </row>
    <row r="1089" spans="1:14" x14ac:dyDescent="0.25">
      <c r="A1089" t="s">
        <v>503</v>
      </c>
      <c r="B1089" t="s">
        <v>83</v>
      </c>
      <c r="C1089" t="s">
        <v>14</v>
      </c>
      <c r="D1089">
        <v>42</v>
      </c>
      <c r="E1089">
        <v>47</v>
      </c>
      <c r="F1089">
        <v>39</v>
      </c>
      <c r="G1089">
        <v>34</v>
      </c>
      <c r="H1089">
        <v>162</v>
      </c>
      <c r="J1089" s="55"/>
      <c r="K1089" s="55"/>
      <c r="L1089" s="55"/>
      <c r="M1089" s="55"/>
      <c r="N1089" s="55"/>
    </row>
    <row r="1090" spans="1:14" x14ac:dyDescent="0.25">
      <c r="A1090" t="s">
        <v>504</v>
      </c>
      <c r="B1090" t="s">
        <v>83</v>
      </c>
      <c r="C1090" t="s">
        <v>15</v>
      </c>
      <c r="D1090">
        <v>23</v>
      </c>
      <c r="E1090">
        <v>9</v>
      </c>
      <c r="F1090">
        <v>8</v>
      </c>
      <c r="G1090">
        <v>4</v>
      </c>
      <c r="H1090">
        <v>44</v>
      </c>
      <c r="J1090" s="55"/>
      <c r="K1090" s="55"/>
      <c r="L1090" s="55"/>
      <c r="M1090" s="55"/>
      <c r="N1090" s="55"/>
    </row>
    <row r="1091" spans="1:14" x14ac:dyDescent="0.25">
      <c r="A1091" t="s">
        <v>505</v>
      </c>
      <c r="B1091" t="s">
        <v>83</v>
      </c>
      <c r="C1091" t="s">
        <v>16</v>
      </c>
      <c r="D1091" t="s">
        <v>132</v>
      </c>
      <c r="E1091" t="s">
        <v>132</v>
      </c>
      <c r="F1091" t="s">
        <v>132</v>
      </c>
      <c r="G1091" t="s">
        <v>132</v>
      </c>
      <c r="H1091">
        <v>6</v>
      </c>
      <c r="J1091" s="55"/>
      <c r="K1091" s="55"/>
      <c r="L1091" s="55"/>
      <c r="M1091" s="55"/>
      <c r="N1091" s="55"/>
    </row>
    <row r="1092" spans="1:14" x14ac:dyDescent="0.25">
      <c r="A1092" t="s">
        <v>1242</v>
      </c>
      <c r="B1092" t="s">
        <v>161</v>
      </c>
      <c r="C1092" t="s">
        <v>1</v>
      </c>
      <c r="D1092">
        <v>128</v>
      </c>
      <c r="E1092">
        <v>88</v>
      </c>
      <c r="F1092">
        <v>98</v>
      </c>
      <c r="G1092">
        <v>66</v>
      </c>
      <c r="H1092">
        <v>380</v>
      </c>
      <c r="J1092" s="55"/>
      <c r="K1092" s="55"/>
      <c r="L1092" s="55"/>
      <c r="M1092" s="55"/>
      <c r="N1092" s="55"/>
    </row>
    <row r="1093" spans="1:14" x14ac:dyDescent="0.25">
      <c r="A1093" t="s">
        <v>1243</v>
      </c>
      <c r="B1093" t="s">
        <v>161</v>
      </c>
      <c r="C1093" t="s">
        <v>2</v>
      </c>
      <c r="D1093">
        <v>229</v>
      </c>
      <c r="E1093">
        <v>179</v>
      </c>
      <c r="F1093">
        <v>119</v>
      </c>
      <c r="G1093">
        <v>73</v>
      </c>
      <c r="H1093">
        <v>600</v>
      </c>
      <c r="J1093" s="55"/>
      <c r="K1093" s="55"/>
      <c r="L1093" s="55"/>
      <c r="M1093" s="55"/>
      <c r="N1093" s="55"/>
    </row>
    <row r="1094" spans="1:14" x14ac:dyDescent="0.25">
      <c r="A1094" t="s">
        <v>1244</v>
      </c>
      <c r="B1094" t="s">
        <v>161</v>
      </c>
      <c r="C1094" t="s">
        <v>3</v>
      </c>
      <c r="D1094">
        <v>412</v>
      </c>
      <c r="E1094">
        <v>267</v>
      </c>
      <c r="F1094">
        <v>255</v>
      </c>
      <c r="G1094">
        <v>162</v>
      </c>
      <c r="H1094">
        <v>1096</v>
      </c>
      <c r="J1094" s="55"/>
      <c r="K1094" s="55"/>
      <c r="L1094" s="55"/>
      <c r="M1094" s="55"/>
      <c r="N1094" s="55"/>
    </row>
    <row r="1095" spans="1:14" x14ac:dyDescent="0.25">
      <c r="A1095" t="s">
        <v>1245</v>
      </c>
      <c r="B1095" t="s">
        <v>161</v>
      </c>
      <c r="C1095" t="s">
        <v>4</v>
      </c>
      <c r="D1095">
        <v>67</v>
      </c>
      <c r="E1095">
        <v>54</v>
      </c>
      <c r="F1095">
        <v>45</v>
      </c>
      <c r="G1095">
        <v>22</v>
      </c>
      <c r="H1095">
        <v>188</v>
      </c>
      <c r="J1095" s="55"/>
      <c r="K1095" s="55"/>
      <c r="L1095" s="55"/>
      <c r="M1095" s="55"/>
      <c r="N1095" s="55"/>
    </row>
    <row r="1096" spans="1:14" x14ac:dyDescent="0.25">
      <c r="A1096" t="s">
        <v>1246</v>
      </c>
      <c r="B1096" t="s">
        <v>161</v>
      </c>
      <c r="C1096" t="s">
        <v>5</v>
      </c>
      <c r="D1096">
        <v>141</v>
      </c>
      <c r="E1096">
        <v>128</v>
      </c>
      <c r="F1096">
        <v>122</v>
      </c>
      <c r="G1096">
        <v>83</v>
      </c>
      <c r="H1096">
        <v>474</v>
      </c>
      <c r="J1096" s="55"/>
      <c r="K1096" s="55"/>
      <c r="L1096" s="55"/>
      <c r="M1096" s="55"/>
      <c r="N1096" s="55"/>
    </row>
    <row r="1097" spans="1:14" x14ac:dyDescent="0.25">
      <c r="A1097" t="s">
        <v>1247</v>
      </c>
      <c r="B1097" t="s">
        <v>161</v>
      </c>
      <c r="C1097" t="s">
        <v>6</v>
      </c>
      <c r="D1097">
        <v>241</v>
      </c>
      <c r="E1097">
        <v>127</v>
      </c>
      <c r="F1097">
        <v>126</v>
      </c>
      <c r="G1097">
        <v>70</v>
      </c>
      <c r="H1097">
        <v>564</v>
      </c>
      <c r="J1097" s="55"/>
      <c r="K1097" s="55"/>
      <c r="L1097" s="55"/>
      <c r="M1097" s="55"/>
      <c r="N1097" s="55"/>
    </row>
    <row r="1098" spans="1:14" x14ac:dyDescent="0.25">
      <c r="A1098" t="s">
        <v>1248</v>
      </c>
      <c r="B1098" t="s">
        <v>161</v>
      </c>
      <c r="C1098" t="s">
        <v>7</v>
      </c>
      <c r="D1098">
        <v>139</v>
      </c>
      <c r="E1098">
        <v>142</v>
      </c>
      <c r="F1098">
        <v>166</v>
      </c>
      <c r="G1098">
        <v>72</v>
      </c>
      <c r="H1098">
        <v>519</v>
      </c>
      <c r="J1098" s="55"/>
      <c r="K1098" s="55"/>
      <c r="L1098" s="55"/>
      <c r="M1098" s="55"/>
      <c r="N1098" s="55"/>
    </row>
    <row r="1099" spans="1:14" x14ac:dyDescent="0.25">
      <c r="A1099" t="s">
        <v>1249</v>
      </c>
      <c r="B1099" t="s">
        <v>161</v>
      </c>
      <c r="C1099" t="s">
        <v>8</v>
      </c>
      <c r="D1099">
        <v>67</v>
      </c>
      <c r="E1099">
        <v>38</v>
      </c>
      <c r="F1099">
        <v>37</v>
      </c>
      <c r="G1099">
        <v>18</v>
      </c>
      <c r="H1099">
        <v>160</v>
      </c>
      <c r="J1099" s="55"/>
      <c r="K1099" s="55"/>
      <c r="L1099" s="55"/>
      <c r="M1099" s="55"/>
      <c r="N1099" s="55"/>
    </row>
    <row r="1100" spans="1:14" x14ac:dyDescent="0.25">
      <c r="A1100" t="s">
        <v>1250</v>
      </c>
      <c r="B1100" t="s">
        <v>161</v>
      </c>
      <c r="C1100" t="s">
        <v>9</v>
      </c>
      <c r="D1100">
        <v>29</v>
      </c>
      <c r="E1100">
        <v>28</v>
      </c>
      <c r="F1100">
        <v>14</v>
      </c>
      <c r="G1100">
        <v>8</v>
      </c>
      <c r="H1100">
        <v>79</v>
      </c>
      <c r="J1100" s="55"/>
      <c r="K1100" s="55"/>
      <c r="L1100" s="55"/>
      <c r="M1100" s="55"/>
      <c r="N1100" s="55"/>
    </row>
    <row r="1101" spans="1:14" x14ac:dyDescent="0.25">
      <c r="A1101" t="s">
        <v>1251</v>
      </c>
      <c r="B1101" t="s">
        <v>161</v>
      </c>
      <c r="C1101" t="s">
        <v>10</v>
      </c>
      <c r="D1101">
        <v>115</v>
      </c>
      <c r="E1101">
        <v>53</v>
      </c>
      <c r="F1101">
        <v>61</v>
      </c>
      <c r="G1101">
        <v>37</v>
      </c>
      <c r="H1101">
        <v>266</v>
      </c>
      <c r="J1101" s="55"/>
      <c r="K1101" s="55"/>
      <c r="L1101" s="55"/>
      <c r="M1101" s="55"/>
      <c r="N1101" s="55"/>
    </row>
    <row r="1102" spans="1:14" x14ac:dyDescent="0.25">
      <c r="A1102" t="s">
        <v>1252</v>
      </c>
      <c r="B1102" t="s">
        <v>161</v>
      </c>
      <c r="C1102" t="s">
        <v>11</v>
      </c>
      <c r="D1102">
        <v>326</v>
      </c>
      <c r="E1102">
        <v>160</v>
      </c>
      <c r="F1102">
        <v>148</v>
      </c>
      <c r="G1102">
        <v>103</v>
      </c>
      <c r="H1102">
        <v>737</v>
      </c>
      <c r="J1102" s="55"/>
      <c r="K1102" s="55"/>
      <c r="L1102" s="55"/>
      <c r="M1102" s="55"/>
      <c r="N1102" s="55"/>
    </row>
    <row r="1103" spans="1:14" x14ac:dyDescent="0.25">
      <c r="A1103" t="s">
        <v>1253</v>
      </c>
      <c r="B1103" t="s">
        <v>161</v>
      </c>
      <c r="C1103" t="s">
        <v>12</v>
      </c>
      <c r="D1103">
        <v>230</v>
      </c>
      <c r="E1103">
        <v>165</v>
      </c>
      <c r="F1103">
        <v>148</v>
      </c>
      <c r="G1103">
        <v>112</v>
      </c>
      <c r="H1103">
        <v>655</v>
      </c>
      <c r="J1103" s="55"/>
      <c r="K1103" s="55"/>
      <c r="L1103" s="55"/>
      <c r="M1103" s="55"/>
      <c r="N1103" s="55"/>
    </row>
    <row r="1104" spans="1:14" x14ac:dyDescent="0.25">
      <c r="A1104" t="s">
        <v>1254</v>
      </c>
      <c r="B1104" t="s">
        <v>161</v>
      </c>
      <c r="C1104" t="s">
        <v>13</v>
      </c>
      <c r="D1104">
        <v>33</v>
      </c>
      <c r="E1104">
        <v>10</v>
      </c>
      <c r="F1104">
        <v>16</v>
      </c>
      <c r="G1104" t="s">
        <v>132</v>
      </c>
      <c r="H1104">
        <v>60</v>
      </c>
      <c r="J1104" s="55"/>
      <c r="K1104" s="55"/>
      <c r="L1104" s="55"/>
      <c r="M1104" s="55"/>
      <c r="N1104" s="55"/>
    </row>
    <row r="1105" spans="1:14" x14ac:dyDescent="0.25">
      <c r="A1105" t="s">
        <v>1255</v>
      </c>
      <c r="B1105" t="s">
        <v>161</v>
      </c>
      <c r="C1105" t="s">
        <v>14</v>
      </c>
      <c r="D1105">
        <v>156</v>
      </c>
      <c r="E1105">
        <v>159</v>
      </c>
      <c r="F1105">
        <v>195</v>
      </c>
      <c r="G1105">
        <v>125</v>
      </c>
      <c r="H1105">
        <v>635</v>
      </c>
      <c r="J1105" s="55"/>
      <c r="K1105" s="55"/>
      <c r="L1105" s="55"/>
      <c r="M1105" s="55"/>
      <c r="N1105" s="55"/>
    </row>
    <row r="1106" spans="1:14" x14ac:dyDescent="0.25">
      <c r="A1106" t="s">
        <v>1256</v>
      </c>
      <c r="B1106" t="s">
        <v>161</v>
      </c>
      <c r="C1106" t="s">
        <v>15</v>
      </c>
      <c r="D1106">
        <v>26</v>
      </c>
      <c r="E1106">
        <v>23</v>
      </c>
      <c r="F1106">
        <v>23</v>
      </c>
      <c r="G1106">
        <v>5</v>
      </c>
      <c r="H1106">
        <v>77</v>
      </c>
      <c r="J1106" s="55"/>
      <c r="K1106" s="55"/>
      <c r="L1106" s="55"/>
      <c r="M1106" s="55"/>
      <c r="N1106" s="55"/>
    </row>
    <row r="1107" spans="1:14" x14ac:dyDescent="0.25">
      <c r="A1107" t="s">
        <v>1257</v>
      </c>
      <c r="B1107" t="s">
        <v>161</v>
      </c>
      <c r="C1107" t="s">
        <v>16</v>
      </c>
      <c r="D1107">
        <v>11</v>
      </c>
      <c r="E1107" t="s">
        <v>132</v>
      </c>
      <c r="F1107">
        <v>3</v>
      </c>
      <c r="G1107">
        <v>3</v>
      </c>
      <c r="H1107">
        <v>19</v>
      </c>
      <c r="J1107" s="55"/>
      <c r="K1107" s="55"/>
      <c r="L1107" s="55"/>
      <c r="M1107" s="55"/>
      <c r="N1107" s="55"/>
    </row>
    <row r="1108" spans="1:14" x14ac:dyDescent="0.25">
      <c r="A1108" t="s">
        <v>1258</v>
      </c>
      <c r="B1108" t="s">
        <v>85</v>
      </c>
      <c r="C1108" t="s">
        <v>17</v>
      </c>
      <c r="D1108">
        <v>54</v>
      </c>
      <c r="E1108">
        <v>49</v>
      </c>
      <c r="F1108">
        <v>66</v>
      </c>
      <c r="G1108">
        <v>59</v>
      </c>
      <c r="H1108">
        <v>228</v>
      </c>
      <c r="J1108" s="55"/>
      <c r="K1108" s="55"/>
      <c r="L1108" s="55"/>
      <c r="M1108" s="55"/>
      <c r="N1108" s="55"/>
    </row>
    <row r="1109" spans="1:14" x14ac:dyDescent="0.25">
      <c r="A1109" t="s">
        <v>1259</v>
      </c>
      <c r="B1109" t="s">
        <v>85</v>
      </c>
      <c r="C1109" t="s">
        <v>18</v>
      </c>
      <c r="D1109">
        <v>26</v>
      </c>
      <c r="E1109">
        <v>18</v>
      </c>
      <c r="F1109">
        <v>29</v>
      </c>
      <c r="G1109">
        <v>21</v>
      </c>
      <c r="H1109">
        <v>94</v>
      </c>
      <c r="J1109" s="55"/>
      <c r="K1109" s="55"/>
      <c r="L1109" s="55"/>
      <c r="M1109" s="55"/>
      <c r="N1109" s="55"/>
    </row>
    <row r="1110" spans="1:14" x14ac:dyDescent="0.25">
      <c r="A1110" t="s">
        <v>1260</v>
      </c>
      <c r="B1110" t="s">
        <v>85</v>
      </c>
      <c r="C1110" t="s">
        <v>19</v>
      </c>
      <c r="D1110">
        <v>10</v>
      </c>
      <c r="E1110">
        <v>10</v>
      </c>
      <c r="F1110">
        <v>12</v>
      </c>
      <c r="G1110">
        <v>7</v>
      </c>
      <c r="H1110">
        <v>39</v>
      </c>
      <c r="J1110" s="55"/>
      <c r="K1110" s="55"/>
      <c r="L1110" s="55"/>
      <c r="M1110" s="55"/>
      <c r="N1110" s="55"/>
    </row>
    <row r="1111" spans="1:14" x14ac:dyDescent="0.25">
      <c r="A1111" t="s">
        <v>1261</v>
      </c>
      <c r="B1111" t="s">
        <v>85</v>
      </c>
      <c r="C1111" t="s">
        <v>20</v>
      </c>
      <c r="D1111">
        <v>20</v>
      </c>
      <c r="E1111">
        <v>22</v>
      </c>
      <c r="F1111">
        <v>26</v>
      </c>
      <c r="G1111">
        <v>32</v>
      </c>
      <c r="H1111">
        <v>100</v>
      </c>
      <c r="J1111" s="55"/>
      <c r="K1111" s="55"/>
      <c r="L1111" s="55"/>
      <c r="M1111" s="55"/>
      <c r="N1111" s="55"/>
    </row>
    <row r="1112" spans="1:14" x14ac:dyDescent="0.25">
      <c r="A1112" t="s">
        <v>1262</v>
      </c>
      <c r="B1112" t="s">
        <v>85</v>
      </c>
      <c r="C1112" t="s">
        <v>21</v>
      </c>
      <c r="D1112">
        <v>33</v>
      </c>
      <c r="E1112">
        <v>38</v>
      </c>
      <c r="F1112">
        <v>32</v>
      </c>
      <c r="G1112">
        <v>21</v>
      </c>
      <c r="H1112">
        <v>124</v>
      </c>
      <c r="J1112" s="55"/>
      <c r="K1112" s="55"/>
      <c r="L1112" s="55"/>
      <c r="M1112" s="55"/>
      <c r="N1112" s="55"/>
    </row>
    <row r="1113" spans="1:14" x14ac:dyDescent="0.25">
      <c r="A1113" t="s">
        <v>1263</v>
      </c>
      <c r="B1113" t="s">
        <v>85</v>
      </c>
      <c r="C1113" t="s">
        <v>115</v>
      </c>
      <c r="D1113">
        <v>72</v>
      </c>
      <c r="E1113">
        <v>74</v>
      </c>
      <c r="F1113">
        <v>55</v>
      </c>
      <c r="G1113">
        <v>32</v>
      </c>
      <c r="H1113">
        <v>233</v>
      </c>
      <c r="J1113" s="55"/>
      <c r="K1113" s="55"/>
      <c r="L1113" s="55"/>
      <c r="M1113" s="55"/>
      <c r="N1113" s="55"/>
    </row>
    <row r="1114" spans="1:14" x14ac:dyDescent="0.25">
      <c r="A1114" t="s">
        <v>1264</v>
      </c>
      <c r="B1114" t="s">
        <v>85</v>
      </c>
      <c r="C1114" t="s">
        <v>22</v>
      </c>
      <c r="D1114">
        <v>13</v>
      </c>
      <c r="E1114">
        <v>9</v>
      </c>
      <c r="F1114">
        <v>12</v>
      </c>
      <c r="G1114">
        <v>5</v>
      </c>
      <c r="H1114">
        <v>39</v>
      </c>
      <c r="J1114" s="55"/>
      <c r="K1114" s="55"/>
      <c r="L1114" s="55"/>
      <c r="M1114" s="55"/>
      <c r="N1114" s="55"/>
    </row>
    <row r="1115" spans="1:14" x14ac:dyDescent="0.25">
      <c r="A1115" t="s">
        <v>1265</v>
      </c>
      <c r="B1115" t="s">
        <v>85</v>
      </c>
      <c r="C1115" t="s">
        <v>23</v>
      </c>
      <c r="D1115">
        <v>11</v>
      </c>
      <c r="E1115">
        <v>13</v>
      </c>
      <c r="F1115">
        <v>13</v>
      </c>
      <c r="G1115">
        <v>12</v>
      </c>
      <c r="H1115">
        <v>49</v>
      </c>
      <c r="J1115" s="55"/>
      <c r="K1115" s="55"/>
      <c r="L1115" s="55"/>
      <c r="M1115" s="55"/>
      <c r="N1115" s="55"/>
    </row>
    <row r="1116" spans="1:14" x14ac:dyDescent="0.25">
      <c r="A1116" t="s">
        <v>1266</v>
      </c>
      <c r="B1116" t="s">
        <v>85</v>
      </c>
      <c r="C1116" t="s">
        <v>24</v>
      </c>
      <c r="D1116">
        <v>15</v>
      </c>
      <c r="E1116">
        <v>11</v>
      </c>
      <c r="F1116">
        <v>11</v>
      </c>
      <c r="G1116">
        <v>14</v>
      </c>
      <c r="H1116">
        <v>51</v>
      </c>
      <c r="J1116" s="55"/>
      <c r="K1116" s="55"/>
      <c r="L1116" s="55"/>
      <c r="M1116" s="55"/>
      <c r="N1116" s="55"/>
    </row>
    <row r="1117" spans="1:14" x14ac:dyDescent="0.25">
      <c r="A1117" t="s">
        <v>1267</v>
      </c>
      <c r="B1117" t="s">
        <v>85</v>
      </c>
      <c r="C1117" t="s">
        <v>25</v>
      </c>
      <c r="D1117">
        <v>149</v>
      </c>
      <c r="E1117">
        <v>239</v>
      </c>
      <c r="F1117">
        <v>162</v>
      </c>
      <c r="G1117">
        <v>171</v>
      </c>
      <c r="H1117">
        <v>721</v>
      </c>
      <c r="J1117" s="55"/>
      <c r="K1117" s="55"/>
      <c r="L1117" s="55"/>
      <c r="M1117" s="55"/>
      <c r="N1117" s="55"/>
    </row>
    <row r="1118" spans="1:14" x14ac:dyDescent="0.25">
      <c r="A1118" t="s">
        <v>1268</v>
      </c>
      <c r="B1118" t="s">
        <v>85</v>
      </c>
      <c r="C1118" t="s">
        <v>26</v>
      </c>
      <c r="D1118">
        <v>5</v>
      </c>
      <c r="E1118">
        <v>10</v>
      </c>
      <c r="F1118">
        <v>5</v>
      </c>
      <c r="G1118">
        <v>3</v>
      </c>
      <c r="H1118">
        <v>23</v>
      </c>
      <c r="J1118" s="55"/>
      <c r="K1118" s="55"/>
      <c r="L1118" s="55"/>
      <c r="M1118" s="55"/>
      <c r="N1118" s="55"/>
    </row>
    <row r="1119" spans="1:14" x14ac:dyDescent="0.25">
      <c r="A1119" t="s">
        <v>1269</v>
      </c>
      <c r="B1119" t="s">
        <v>85</v>
      </c>
      <c r="C1119" t="s">
        <v>27</v>
      </c>
      <c r="D1119">
        <v>35</v>
      </c>
      <c r="E1119">
        <v>56</v>
      </c>
      <c r="F1119">
        <v>31</v>
      </c>
      <c r="G1119">
        <v>32</v>
      </c>
      <c r="H1119">
        <v>154</v>
      </c>
      <c r="J1119" s="55"/>
      <c r="K1119" s="55"/>
      <c r="L1119" s="55"/>
      <c r="M1119" s="55"/>
      <c r="N1119" s="55"/>
    </row>
    <row r="1120" spans="1:14" x14ac:dyDescent="0.25">
      <c r="A1120" t="s">
        <v>1270</v>
      </c>
      <c r="B1120" t="s">
        <v>85</v>
      </c>
      <c r="C1120" t="s">
        <v>28</v>
      </c>
      <c r="D1120">
        <v>37</v>
      </c>
      <c r="E1120">
        <v>38</v>
      </c>
      <c r="F1120">
        <v>32</v>
      </c>
      <c r="G1120">
        <v>24</v>
      </c>
      <c r="H1120">
        <v>131</v>
      </c>
      <c r="J1120" s="55"/>
      <c r="K1120" s="55"/>
      <c r="L1120" s="55"/>
      <c r="M1120" s="55"/>
      <c r="N1120" s="55"/>
    </row>
    <row r="1121" spans="1:14" x14ac:dyDescent="0.25">
      <c r="A1121" t="s">
        <v>1271</v>
      </c>
      <c r="B1121" t="s">
        <v>85</v>
      </c>
      <c r="C1121" t="s">
        <v>29</v>
      </c>
      <c r="D1121">
        <v>7</v>
      </c>
      <c r="E1121">
        <v>3</v>
      </c>
      <c r="F1121" t="s">
        <v>132</v>
      </c>
      <c r="G1121">
        <v>5</v>
      </c>
      <c r="H1121">
        <v>17</v>
      </c>
      <c r="J1121" s="55"/>
      <c r="K1121" s="55"/>
      <c r="L1121" s="55"/>
      <c r="M1121" s="55"/>
      <c r="N1121" s="55"/>
    </row>
    <row r="1122" spans="1:14" x14ac:dyDescent="0.25">
      <c r="A1122" t="s">
        <v>1272</v>
      </c>
      <c r="B1122" t="s">
        <v>85</v>
      </c>
      <c r="C1122" t="s">
        <v>30</v>
      </c>
      <c r="D1122">
        <v>14</v>
      </c>
      <c r="E1122">
        <v>24</v>
      </c>
      <c r="F1122">
        <v>33</v>
      </c>
      <c r="G1122">
        <v>17</v>
      </c>
      <c r="H1122">
        <v>88</v>
      </c>
      <c r="J1122" s="55"/>
      <c r="K1122" s="55"/>
      <c r="L1122" s="55"/>
      <c r="M1122" s="55"/>
      <c r="N1122" s="55"/>
    </row>
    <row r="1123" spans="1:14" x14ac:dyDescent="0.25">
      <c r="A1123" t="s">
        <v>1273</v>
      </c>
      <c r="B1123" t="s">
        <v>85</v>
      </c>
      <c r="C1123" t="s">
        <v>31</v>
      </c>
      <c r="D1123">
        <v>95</v>
      </c>
      <c r="E1123">
        <v>87</v>
      </c>
      <c r="F1123">
        <v>80</v>
      </c>
      <c r="G1123">
        <v>59</v>
      </c>
      <c r="H1123">
        <v>321</v>
      </c>
      <c r="J1123" s="55"/>
      <c r="K1123" s="55"/>
      <c r="L1123" s="55"/>
      <c r="M1123" s="55"/>
      <c r="N1123" s="55"/>
    </row>
    <row r="1124" spans="1:14" x14ac:dyDescent="0.25">
      <c r="A1124" t="s">
        <v>1274</v>
      </c>
      <c r="B1124" t="s">
        <v>85</v>
      </c>
      <c r="C1124" t="s">
        <v>32</v>
      </c>
      <c r="D1124">
        <v>18</v>
      </c>
      <c r="E1124">
        <v>18</v>
      </c>
      <c r="F1124">
        <v>26</v>
      </c>
      <c r="G1124">
        <v>12</v>
      </c>
      <c r="H1124">
        <v>74</v>
      </c>
      <c r="J1124" s="55"/>
      <c r="K1124" s="55"/>
      <c r="L1124" s="55"/>
      <c r="M1124" s="55"/>
      <c r="N1124" s="55"/>
    </row>
    <row r="1125" spans="1:14" x14ac:dyDescent="0.25">
      <c r="A1125" t="s">
        <v>1275</v>
      </c>
      <c r="B1125" t="s">
        <v>85</v>
      </c>
      <c r="C1125" t="s">
        <v>33</v>
      </c>
      <c r="D1125">
        <v>26</v>
      </c>
      <c r="E1125">
        <v>52</v>
      </c>
      <c r="F1125">
        <v>31</v>
      </c>
      <c r="G1125">
        <v>17</v>
      </c>
      <c r="H1125">
        <v>126</v>
      </c>
      <c r="J1125" s="55"/>
      <c r="K1125" s="55"/>
      <c r="L1125" s="55"/>
      <c r="M1125" s="55"/>
      <c r="N1125" s="55"/>
    </row>
    <row r="1126" spans="1:14" x14ac:dyDescent="0.25">
      <c r="A1126" t="s">
        <v>1276</v>
      </c>
      <c r="B1126" t="s">
        <v>85</v>
      </c>
      <c r="C1126" t="s">
        <v>34</v>
      </c>
      <c r="D1126">
        <v>20</v>
      </c>
      <c r="E1126">
        <v>18</v>
      </c>
      <c r="F1126">
        <v>21</v>
      </c>
      <c r="G1126">
        <v>15</v>
      </c>
      <c r="H1126">
        <v>74</v>
      </c>
      <c r="J1126" s="55"/>
      <c r="K1126" s="55"/>
      <c r="L1126" s="55"/>
      <c r="M1126" s="55"/>
      <c r="N1126" s="55"/>
    </row>
    <row r="1127" spans="1:14" x14ac:dyDescent="0.25">
      <c r="A1127" t="s">
        <v>1277</v>
      </c>
      <c r="B1127" t="s">
        <v>85</v>
      </c>
      <c r="C1127" t="s">
        <v>35</v>
      </c>
      <c r="D1127">
        <v>22</v>
      </c>
      <c r="E1127">
        <v>22</v>
      </c>
      <c r="F1127">
        <v>13</v>
      </c>
      <c r="G1127">
        <v>10</v>
      </c>
      <c r="H1127">
        <v>67</v>
      </c>
      <c r="J1127" s="55"/>
      <c r="K1127" s="55"/>
      <c r="L1127" s="55"/>
      <c r="M1127" s="55"/>
      <c r="N1127" s="55"/>
    </row>
    <row r="1128" spans="1:14" x14ac:dyDescent="0.25">
      <c r="A1128" t="s">
        <v>1278</v>
      </c>
      <c r="B1128" t="s">
        <v>85</v>
      </c>
      <c r="C1128" t="s">
        <v>36</v>
      </c>
      <c r="D1128">
        <v>17</v>
      </c>
      <c r="E1128">
        <v>16</v>
      </c>
      <c r="F1128">
        <v>9</v>
      </c>
      <c r="G1128">
        <v>13</v>
      </c>
      <c r="H1128">
        <v>55</v>
      </c>
      <c r="J1128" s="55"/>
      <c r="K1128" s="55"/>
      <c r="L1128" s="55"/>
      <c r="M1128" s="55"/>
      <c r="N1128" s="55"/>
    </row>
    <row r="1129" spans="1:14" x14ac:dyDescent="0.25">
      <c r="A1129" t="s">
        <v>1279</v>
      </c>
      <c r="B1129" t="s">
        <v>85</v>
      </c>
      <c r="C1129" t="s">
        <v>37</v>
      </c>
      <c r="D1129">
        <v>19</v>
      </c>
      <c r="E1129">
        <v>22</v>
      </c>
      <c r="F1129">
        <v>26</v>
      </c>
      <c r="G1129">
        <v>11</v>
      </c>
      <c r="H1129">
        <v>78</v>
      </c>
      <c r="J1129" s="55"/>
      <c r="K1129" s="55"/>
      <c r="L1129" s="55"/>
      <c r="M1129" s="55"/>
      <c r="N1129" s="55"/>
    </row>
    <row r="1130" spans="1:14" x14ac:dyDescent="0.25">
      <c r="A1130" t="s">
        <v>1280</v>
      </c>
      <c r="B1130" t="s">
        <v>85</v>
      </c>
      <c r="C1130" t="s">
        <v>38</v>
      </c>
      <c r="D1130">
        <v>70</v>
      </c>
      <c r="E1130">
        <v>78</v>
      </c>
      <c r="F1130">
        <v>78</v>
      </c>
      <c r="G1130">
        <v>78</v>
      </c>
      <c r="H1130">
        <v>304</v>
      </c>
      <c r="J1130" s="55"/>
      <c r="K1130" s="55"/>
      <c r="L1130" s="55"/>
      <c r="M1130" s="55"/>
      <c r="N1130" s="55"/>
    </row>
    <row r="1131" spans="1:14" x14ac:dyDescent="0.25">
      <c r="A1131" t="s">
        <v>1281</v>
      </c>
      <c r="B1131" t="s">
        <v>85</v>
      </c>
      <c r="C1131" t="s">
        <v>39</v>
      </c>
      <c r="D1131">
        <v>18</v>
      </c>
      <c r="E1131">
        <v>27</v>
      </c>
      <c r="F1131">
        <v>14</v>
      </c>
      <c r="G1131">
        <v>18</v>
      </c>
      <c r="H1131">
        <v>77</v>
      </c>
      <c r="J1131" s="55"/>
      <c r="K1131" s="55"/>
      <c r="L1131" s="55"/>
      <c r="M1131" s="55"/>
      <c r="N1131" s="55"/>
    </row>
    <row r="1132" spans="1:14" x14ac:dyDescent="0.25">
      <c r="A1132" t="s">
        <v>1282</v>
      </c>
      <c r="B1132" t="s">
        <v>85</v>
      </c>
      <c r="C1132" t="s">
        <v>40</v>
      </c>
      <c r="D1132">
        <v>14</v>
      </c>
      <c r="E1132">
        <v>15</v>
      </c>
      <c r="F1132">
        <v>7</v>
      </c>
      <c r="G1132">
        <v>12</v>
      </c>
      <c r="H1132">
        <v>48</v>
      </c>
      <c r="J1132" s="55"/>
      <c r="K1132" s="55"/>
      <c r="L1132" s="55"/>
      <c r="M1132" s="55"/>
      <c r="N1132" s="55"/>
    </row>
    <row r="1133" spans="1:14" x14ac:dyDescent="0.25">
      <c r="A1133" t="s">
        <v>1283</v>
      </c>
      <c r="B1133" t="s">
        <v>85</v>
      </c>
      <c r="C1133" t="s">
        <v>134</v>
      </c>
      <c r="D1133">
        <v>11</v>
      </c>
      <c r="E1133">
        <v>9</v>
      </c>
      <c r="F1133">
        <v>6</v>
      </c>
      <c r="G1133">
        <v>7</v>
      </c>
      <c r="H1133">
        <v>33</v>
      </c>
      <c r="J1133" s="55"/>
      <c r="K1133" s="55"/>
      <c r="L1133" s="55"/>
      <c r="M1133" s="55"/>
      <c r="N1133" s="55"/>
    </row>
    <row r="1134" spans="1:14" x14ac:dyDescent="0.25">
      <c r="A1134" t="s">
        <v>1284</v>
      </c>
      <c r="B1134" t="s">
        <v>82</v>
      </c>
      <c r="C1134" t="s">
        <v>17</v>
      </c>
      <c r="D1134">
        <v>49</v>
      </c>
      <c r="E1134">
        <v>47</v>
      </c>
      <c r="F1134">
        <v>39</v>
      </c>
      <c r="G1134">
        <v>42</v>
      </c>
      <c r="H1134">
        <v>177</v>
      </c>
      <c r="J1134" s="55"/>
      <c r="K1134" s="55"/>
      <c r="L1134" s="55"/>
      <c r="M1134" s="55"/>
      <c r="N1134" s="55"/>
    </row>
    <row r="1135" spans="1:14" x14ac:dyDescent="0.25">
      <c r="A1135" t="s">
        <v>1285</v>
      </c>
      <c r="B1135" t="s">
        <v>82</v>
      </c>
      <c r="C1135" t="s">
        <v>18</v>
      </c>
      <c r="D1135">
        <v>16</v>
      </c>
      <c r="E1135">
        <v>10</v>
      </c>
      <c r="F1135">
        <v>13</v>
      </c>
      <c r="G1135">
        <v>14</v>
      </c>
      <c r="H1135">
        <v>53</v>
      </c>
      <c r="J1135" s="55"/>
      <c r="K1135" s="55"/>
      <c r="L1135" s="55"/>
      <c r="M1135" s="55"/>
      <c r="N1135" s="55"/>
    </row>
    <row r="1136" spans="1:14" x14ac:dyDescent="0.25">
      <c r="A1136" t="s">
        <v>1286</v>
      </c>
      <c r="B1136" t="s">
        <v>82</v>
      </c>
      <c r="C1136" t="s">
        <v>19</v>
      </c>
      <c r="D1136">
        <v>6</v>
      </c>
      <c r="E1136">
        <v>9</v>
      </c>
      <c r="F1136" t="s">
        <v>132</v>
      </c>
      <c r="G1136">
        <v>7</v>
      </c>
      <c r="H1136">
        <v>22</v>
      </c>
      <c r="J1136" s="55"/>
      <c r="K1136" s="55"/>
      <c r="L1136" s="55"/>
      <c r="M1136" s="55"/>
      <c r="N1136" s="55"/>
    </row>
    <row r="1137" spans="1:14" x14ac:dyDescent="0.25">
      <c r="A1137" t="s">
        <v>1287</v>
      </c>
      <c r="B1137" t="s">
        <v>82</v>
      </c>
      <c r="C1137" t="s">
        <v>20</v>
      </c>
      <c r="D1137">
        <v>28</v>
      </c>
      <c r="E1137">
        <v>29</v>
      </c>
      <c r="F1137">
        <v>26</v>
      </c>
      <c r="G1137">
        <v>21</v>
      </c>
      <c r="H1137">
        <v>104</v>
      </c>
      <c r="J1137" s="55"/>
      <c r="K1137" s="55"/>
      <c r="L1137" s="55"/>
      <c r="M1137" s="55"/>
      <c r="N1137" s="55"/>
    </row>
    <row r="1138" spans="1:14" x14ac:dyDescent="0.25">
      <c r="A1138" t="s">
        <v>1288</v>
      </c>
      <c r="B1138" t="s">
        <v>82</v>
      </c>
      <c r="C1138" t="s">
        <v>21</v>
      </c>
      <c r="D1138">
        <v>29</v>
      </c>
      <c r="E1138">
        <v>26</v>
      </c>
      <c r="F1138">
        <v>30</v>
      </c>
      <c r="G1138">
        <v>14</v>
      </c>
      <c r="H1138">
        <v>99</v>
      </c>
      <c r="J1138" s="55"/>
      <c r="K1138" s="55"/>
      <c r="L1138" s="55"/>
      <c r="M1138" s="55"/>
      <c r="N1138" s="55"/>
    </row>
    <row r="1139" spans="1:14" x14ac:dyDescent="0.25">
      <c r="A1139" t="s">
        <v>1289</v>
      </c>
      <c r="B1139" t="s">
        <v>82</v>
      </c>
      <c r="C1139" t="s">
        <v>115</v>
      </c>
      <c r="D1139">
        <v>52</v>
      </c>
      <c r="E1139">
        <v>64</v>
      </c>
      <c r="F1139">
        <v>40</v>
      </c>
      <c r="G1139">
        <v>15</v>
      </c>
      <c r="H1139">
        <v>171</v>
      </c>
      <c r="J1139" s="55"/>
      <c r="K1139" s="55"/>
      <c r="L1139" s="55"/>
      <c r="M1139" s="55"/>
      <c r="N1139" s="55"/>
    </row>
    <row r="1140" spans="1:14" x14ac:dyDescent="0.25">
      <c r="A1140" t="s">
        <v>1290</v>
      </c>
      <c r="B1140" t="s">
        <v>82</v>
      </c>
      <c r="C1140" t="s">
        <v>22</v>
      </c>
      <c r="D1140">
        <v>17</v>
      </c>
      <c r="E1140">
        <v>26</v>
      </c>
      <c r="F1140">
        <v>10</v>
      </c>
      <c r="G1140">
        <v>6</v>
      </c>
      <c r="H1140">
        <v>59</v>
      </c>
      <c r="J1140" s="55"/>
      <c r="K1140" s="55"/>
      <c r="L1140" s="55"/>
      <c r="M1140" s="55"/>
      <c r="N1140" s="55"/>
    </row>
    <row r="1141" spans="1:14" x14ac:dyDescent="0.25">
      <c r="A1141" t="s">
        <v>1291</v>
      </c>
      <c r="B1141" t="s">
        <v>82</v>
      </c>
      <c r="C1141" t="s">
        <v>23</v>
      </c>
      <c r="D1141">
        <v>8</v>
      </c>
      <c r="E1141">
        <v>8</v>
      </c>
      <c r="F1141">
        <v>9</v>
      </c>
      <c r="G1141">
        <v>10</v>
      </c>
      <c r="H1141">
        <v>35</v>
      </c>
      <c r="J1141" s="55"/>
      <c r="K1141" s="55"/>
      <c r="L1141" s="55"/>
      <c r="M1141" s="55"/>
      <c r="N1141" s="55"/>
    </row>
    <row r="1142" spans="1:14" x14ac:dyDescent="0.25">
      <c r="A1142" t="s">
        <v>1292</v>
      </c>
      <c r="B1142" t="s">
        <v>82</v>
      </c>
      <c r="C1142" t="s">
        <v>24</v>
      </c>
      <c r="D1142">
        <v>13</v>
      </c>
      <c r="E1142">
        <v>18</v>
      </c>
      <c r="F1142">
        <v>10</v>
      </c>
      <c r="G1142">
        <v>10</v>
      </c>
      <c r="H1142">
        <v>51</v>
      </c>
      <c r="J1142" s="55"/>
      <c r="K1142" s="55"/>
      <c r="L1142" s="55"/>
      <c r="M1142" s="55"/>
      <c r="N1142" s="55"/>
    </row>
    <row r="1143" spans="1:14" x14ac:dyDescent="0.25">
      <c r="A1143" t="s">
        <v>1293</v>
      </c>
      <c r="B1143" t="s">
        <v>82</v>
      </c>
      <c r="C1143" t="s">
        <v>25</v>
      </c>
      <c r="D1143">
        <v>137</v>
      </c>
      <c r="E1143">
        <v>149</v>
      </c>
      <c r="F1143">
        <v>103</v>
      </c>
      <c r="G1143">
        <v>87</v>
      </c>
      <c r="H1143">
        <v>476</v>
      </c>
      <c r="J1143" s="55"/>
      <c r="K1143" s="55"/>
      <c r="L1143" s="55"/>
      <c r="M1143" s="55"/>
      <c r="N1143" s="55"/>
    </row>
    <row r="1144" spans="1:14" x14ac:dyDescent="0.25">
      <c r="A1144" t="s">
        <v>1294</v>
      </c>
      <c r="B1144" t="s">
        <v>82</v>
      </c>
      <c r="C1144" t="s">
        <v>26</v>
      </c>
      <c r="D1144">
        <v>3</v>
      </c>
      <c r="E1144">
        <v>5</v>
      </c>
      <c r="F1144">
        <v>8</v>
      </c>
      <c r="G1144">
        <v>4</v>
      </c>
      <c r="H1144">
        <v>20</v>
      </c>
      <c r="J1144" s="55"/>
      <c r="K1144" s="55"/>
      <c r="L1144" s="55"/>
      <c r="M1144" s="55"/>
      <c r="N1144" s="55"/>
    </row>
    <row r="1145" spans="1:14" x14ac:dyDescent="0.25">
      <c r="A1145" t="s">
        <v>1295</v>
      </c>
      <c r="B1145" t="s">
        <v>82</v>
      </c>
      <c r="C1145" t="s">
        <v>27</v>
      </c>
      <c r="D1145">
        <v>46</v>
      </c>
      <c r="E1145">
        <v>37</v>
      </c>
      <c r="F1145">
        <v>41</v>
      </c>
      <c r="G1145">
        <v>43</v>
      </c>
      <c r="H1145">
        <v>167</v>
      </c>
      <c r="J1145" s="55"/>
      <c r="K1145" s="55"/>
      <c r="L1145" s="55"/>
      <c r="M1145" s="55"/>
      <c r="N1145" s="55"/>
    </row>
    <row r="1146" spans="1:14" x14ac:dyDescent="0.25">
      <c r="A1146" t="s">
        <v>1296</v>
      </c>
      <c r="B1146" t="s">
        <v>82</v>
      </c>
      <c r="C1146" t="s">
        <v>28</v>
      </c>
      <c r="D1146">
        <v>44</v>
      </c>
      <c r="E1146">
        <v>36</v>
      </c>
      <c r="F1146">
        <v>34</v>
      </c>
      <c r="G1146">
        <v>32</v>
      </c>
      <c r="H1146">
        <v>146</v>
      </c>
      <c r="J1146" s="55"/>
      <c r="K1146" s="55"/>
      <c r="L1146" s="55"/>
      <c r="M1146" s="55"/>
      <c r="N1146" s="55"/>
    </row>
    <row r="1147" spans="1:14" x14ac:dyDescent="0.25">
      <c r="A1147" t="s">
        <v>1297</v>
      </c>
      <c r="B1147" t="s">
        <v>82</v>
      </c>
      <c r="C1147" t="s">
        <v>29</v>
      </c>
      <c r="D1147">
        <v>5</v>
      </c>
      <c r="E1147">
        <v>10</v>
      </c>
      <c r="F1147">
        <v>6</v>
      </c>
      <c r="G1147">
        <v>4</v>
      </c>
      <c r="H1147">
        <v>25</v>
      </c>
      <c r="J1147" s="55"/>
      <c r="K1147" s="55"/>
      <c r="L1147" s="55"/>
      <c r="M1147" s="55"/>
      <c r="N1147" s="55"/>
    </row>
    <row r="1148" spans="1:14" x14ac:dyDescent="0.25">
      <c r="A1148" t="s">
        <v>1298</v>
      </c>
      <c r="B1148" t="s">
        <v>82</v>
      </c>
      <c r="C1148" t="s">
        <v>30</v>
      </c>
      <c r="D1148">
        <v>28</v>
      </c>
      <c r="E1148">
        <v>31</v>
      </c>
      <c r="F1148">
        <v>25</v>
      </c>
      <c r="G1148">
        <v>25</v>
      </c>
      <c r="H1148">
        <v>109</v>
      </c>
      <c r="J1148" s="55"/>
      <c r="K1148" s="55"/>
      <c r="L1148" s="55"/>
      <c r="M1148" s="55"/>
      <c r="N1148" s="55"/>
    </row>
    <row r="1149" spans="1:14" x14ac:dyDescent="0.25">
      <c r="A1149" t="s">
        <v>1299</v>
      </c>
      <c r="B1149" t="s">
        <v>82</v>
      </c>
      <c r="C1149" t="s">
        <v>31</v>
      </c>
      <c r="D1149">
        <v>102</v>
      </c>
      <c r="E1149">
        <v>135</v>
      </c>
      <c r="F1149">
        <v>168</v>
      </c>
      <c r="G1149">
        <v>75</v>
      </c>
      <c r="H1149">
        <v>480</v>
      </c>
      <c r="J1149" s="55"/>
      <c r="K1149" s="55"/>
      <c r="L1149" s="55"/>
      <c r="M1149" s="55"/>
      <c r="N1149" s="55"/>
    </row>
    <row r="1150" spans="1:14" x14ac:dyDescent="0.25">
      <c r="A1150" t="s">
        <v>1300</v>
      </c>
      <c r="B1150" t="s">
        <v>82</v>
      </c>
      <c r="C1150" t="s">
        <v>32</v>
      </c>
      <c r="D1150">
        <v>16</v>
      </c>
      <c r="E1150">
        <v>32</v>
      </c>
      <c r="F1150">
        <v>17</v>
      </c>
      <c r="G1150">
        <v>13</v>
      </c>
      <c r="H1150">
        <v>78</v>
      </c>
      <c r="J1150" s="55"/>
      <c r="K1150" s="55"/>
      <c r="L1150" s="55"/>
      <c r="M1150" s="55"/>
      <c r="N1150" s="55"/>
    </row>
    <row r="1151" spans="1:14" x14ac:dyDescent="0.25">
      <c r="A1151" t="s">
        <v>1301</v>
      </c>
      <c r="B1151" t="s">
        <v>82</v>
      </c>
      <c r="C1151" t="s">
        <v>33</v>
      </c>
      <c r="D1151">
        <v>17</v>
      </c>
      <c r="E1151">
        <v>33</v>
      </c>
      <c r="F1151">
        <v>25</v>
      </c>
      <c r="G1151">
        <v>14</v>
      </c>
      <c r="H1151">
        <v>89</v>
      </c>
      <c r="J1151" s="55"/>
      <c r="K1151" s="55"/>
      <c r="L1151" s="55"/>
      <c r="M1151" s="55"/>
      <c r="N1151" s="55"/>
    </row>
    <row r="1152" spans="1:14" x14ac:dyDescent="0.25">
      <c r="A1152" t="s">
        <v>1302</v>
      </c>
      <c r="B1152" t="s">
        <v>82</v>
      </c>
      <c r="C1152" t="s">
        <v>34</v>
      </c>
      <c r="D1152">
        <v>24</v>
      </c>
      <c r="E1152">
        <v>57</v>
      </c>
      <c r="F1152">
        <v>42</v>
      </c>
      <c r="G1152">
        <v>37</v>
      </c>
      <c r="H1152">
        <v>160</v>
      </c>
      <c r="J1152" s="55"/>
      <c r="K1152" s="55"/>
      <c r="L1152" s="55"/>
      <c r="M1152" s="55"/>
      <c r="N1152" s="55"/>
    </row>
    <row r="1153" spans="1:14" x14ac:dyDescent="0.25">
      <c r="A1153" t="s">
        <v>1303</v>
      </c>
      <c r="B1153" t="s">
        <v>82</v>
      </c>
      <c r="C1153" t="s">
        <v>35</v>
      </c>
      <c r="D1153">
        <v>19</v>
      </c>
      <c r="E1153">
        <v>20</v>
      </c>
      <c r="F1153">
        <v>17</v>
      </c>
      <c r="G1153">
        <v>15</v>
      </c>
      <c r="H1153">
        <v>71</v>
      </c>
      <c r="J1153" s="55"/>
      <c r="K1153" s="55"/>
      <c r="L1153" s="55"/>
      <c r="M1153" s="55"/>
      <c r="N1153" s="55"/>
    </row>
    <row r="1154" spans="1:14" x14ac:dyDescent="0.25">
      <c r="A1154" t="s">
        <v>1304</v>
      </c>
      <c r="B1154" t="s">
        <v>82</v>
      </c>
      <c r="C1154" t="s">
        <v>36</v>
      </c>
      <c r="D1154">
        <v>19</v>
      </c>
      <c r="E1154">
        <v>7</v>
      </c>
      <c r="F1154">
        <v>17</v>
      </c>
      <c r="G1154">
        <v>10</v>
      </c>
      <c r="H1154">
        <v>53</v>
      </c>
      <c r="J1154" s="55"/>
      <c r="K1154" s="55"/>
      <c r="L1154" s="55"/>
      <c r="M1154" s="55"/>
      <c r="N1154" s="55"/>
    </row>
    <row r="1155" spans="1:14" x14ac:dyDescent="0.25">
      <c r="A1155" t="s">
        <v>1305</v>
      </c>
      <c r="B1155" t="s">
        <v>82</v>
      </c>
      <c r="C1155" t="s">
        <v>37</v>
      </c>
      <c r="D1155">
        <v>22</v>
      </c>
      <c r="E1155">
        <v>21</v>
      </c>
      <c r="F1155">
        <v>15</v>
      </c>
      <c r="G1155">
        <v>6</v>
      </c>
      <c r="H1155">
        <v>64</v>
      </c>
      <c r="J1155" s="55"/>
      <c r="K1155" s="55"/>
      <c r="L1155" s="55"/>
      <c r="M1155" s="55"/>
      <c r="N1155" s="55"/>
    </row>
    <row r="1156" spans="1:14" x14ac:dyDescent="0.25">
      <c r="A1156" t="s">
        <v>1306</v>
      </c>
      <c r="B1156" t="s">
        <v>82</v>
      </c>
      <c r="C1156" t="s">
        <v>38</v>
      </c>
      <c r="D1156">
        <v>89</v>
      </c>
      <c r="E1156">
        <v>94</v>
      </c>
      <c r="F1156">
        <v>92</v>
      </c>
      <c r="G1156">
        <v>86</v>
      </c>
      <c r="H1156">
        <v>361</v>
      </c>
      <c r="J1156" s="55"/>
      <c r="K1156" s="55"/>
      <c r="L1156" s="55"/>
      <c r="M1156" s="55"/>
      <c r="N1156" s="55"/>
    </row>
    <row r="1157" spans="1:14" x14ac:dyDescent="0.25">
      <c r="A1157" t="s">
        <v>1307</v>
      </c>
      <c r="B1157" t="s">
        <v>82</v>
      </c>
      <c r="C1157" t="s">
        <v>39</v>
      </c>
      <c r="D1157">
        <v>21</v>
      </c>
      <c r="E1157">
        <v>26</v>
      </c>
      <c r="F1157">
        <v>25</v>
      </c>
      <c r="G1157">
        <v>23</v>
      </c>
      <c r="H1157">
        <v>95</v>
      </c>
      <c r="J1157" s="55"/>
      <c r="K1157" s="55"/>
      <c r="L1157" s="55"/>
      <c r="M1157" s="55"/>
      <c r="N1157" s="55"/>
    </row>
    <row r="1158" spans="1:14" x14ac:dyDescent="0.25">
      <c r="A1158" t="s">
        <v>1308</v>
      </c>
      <c r="B1158" t="s">
        <v>82</v>
      </c>
      <c r="C1158" t="s">
        <v>40</v>
      </c>
      <c r="D1158">
        <v>18</v>
      </c>
      <c r="E1158">
        <v>16</v>
      </c>
      <c r="F1158">
        <v>19</v>
      </c>
      <c r="G1158">
        <v>10</v>
      </c>
      <c r="H1158">
        <v>63</v>
      </c>
      <c r="J1158" s="55"/>
      <c r="K1158" s="55"/>
      <c r="L1158" s="55"/>
      <c r="M1158" s="55"/>
      <c r="N1158" s="55"/>
    </row>
    <row r="1159" spans="1:14" x14ac:dyDescent="0.25">
      <c r="A1159" t="s">
        <v>1309</v>
      </c>
      <c r="B1159" t="s">
        <v>82</v>
      </c>
      <c r="C1159" t="s">
        <v>134</v>
      </c>
      <c r="D1159">
        <v>10</v>
      </c>
      <c r="E1159">
        <v>10</v>
      </c>
      <c r="F1159">
        <v>9</v>
      </c>
      <c r="G1159">
        <v>5</v>
      </c>
      <c r="H1159">
        <v>34</v>
      </c>
      <c r="J1159" s="55"/>
      <c r="K1159" s="55"/>
      <c r="L1159" s="55"/>
      <c r="M1159" s="55"/>
      <c r="N1159" s="55"/>
    </row>
    <row r="1160" spans="1:14" x14ac:dyDescent="0.25">
      <c r="A1160" t="s">
        <v>1310</v>
      </c>
      <c r="B1160" t="s">
        <v>127</v>
      </c>
      <c r="C1160" t="s">
        <v>17</v>
      </c>
      <c r="D1160">
        <v>44</v>
      </c>
      <c r="E1160">
        <v>46</v>
      </c>
      <c r="F1160">
        <v>41</v>
      </c>
      <c r="G1160">
        <v>30</v>
      </c>
      <c r="H1160">
        <v>161</v>
      </c>
      <c r="J1160" s="55"/>
      <c r="K1160" s="55"/>
      <c r="L1160" s="55"/>
      <c r="M1160" s="55"/>
      <c r="N1160" s="55"/>
    </row>
    <row r="1161" spans="1:14" x14ac:dyDescent="0.25">
      <c r="A1161" t="s">
        <v>1311</v>
      </c>
      <c r="B1161" t="s">
        <v>127</v>
      </c>
      <c r="C1161" t="s">
        <v>18</v>
      </c>
      <c r="D1161">
        <v>22</v>
      </c>
      <c r="E1161">
        <v>13</v>
      </c>
      <c r="F1161">
        <v>9</v>
      </c>
      <c r="G1161">
        <v>15</v>
      </c>
      <c r="H1161">
        <v>59</v>
      </c>
      <c r="J1161" s="55"/>
      <c r="K1161" s="55"/>
      <c r="L1161" s="55"/>
      <c r="M1161" s="55"/>
      <c r="N1161" s="55"/>
    </row>
    <row r="1162" spans="1:14" x14ac:dyDescent="0.25">
      <c r="A1162" t="s">
        <v>1312</v>
      </c>
      <c r="B1162" t="s">
        <v>127</v>
      </c>
      <c r="C1162" t="s">
        <v>19</v>
      </c>
      <c r="D1162">
        <v>8</v>
      </c>
      <c r="E1162">
        <v>7</v>
      </c>
      <c r="F1162">
        <v>8</v>
      </c>
      <c r="G1162" t="s">
        <v>132</v>
      </c>
      <c r="H1162">
        <v>25</v>
      </c>
      <c r="J1162" s="55"/>
      <c r="K1162" s="55"/>
      <c r="L1162" s="55"/>
      <c r="M1162" s="55"/>
      <c r="N1162" s="55"/>
    </row>
    <row r="1163" spans="1:14" x14ac:dyDescent="0.25">
      <c r="A1163" t="s">
        <v>1313</v>
      </c>
      <c r="B1163" t="s">
        <v>127</v>
      </c>
      <c r="C1163" t="s">
        <v>20</v>
      </c>
      <c r="D1163">
        <v>14</v>
      </c>
      <c r="E1163">
        <v>27</v>
      </c>
      <c r="F1163">
        <v>24</v>
      </c>
      <c r="G1163">
        <v>14</v>
      </c>
      <c r="H1163">
        <v>79</v>
      </c>
      <c r="J1163" s="55"/>
      <c r="K1163" s="55"/>
      <c r="L1163" s="55"/>
      <c r="M1163" s="55"/>
      <c r="N1163" s="55"/>
    </row>
    <row r="1164" spans="1:14" x14ac:dyDescent="0.25">
      <c r="A1164" t="s">
        <v>1314</v>
      </c>
      <c r="B1164" t="s">
        <v>127</v>
      </c>
      <c r="C1164" t="s">
        <v>21</v>
      </c>
      <c r="D1164">
        <v>24</v>
      </c>
      <c r="E1164">
        <v>33</v>
      </c>
      <c r="F1164">
        <v>23</v>
      </c>
      <c r="G1164">
        <v>20</v>
      </c>
      <c r="H1164">
        <v>100</v>
      </c>
      <c r="J1164" s="55"/>
      <c r="K1164" s="55"/>
      <c r="L1164" s="55"/>
      <c r="M1164" s="55"/>
      <c r="N1164" s="55"/>
    </row>
    <row r="1165" spans="1:14" x14ac:dyDescent="0.25">
      <c r="A1165" t="s">
        <v>1315</v>
      </c>
      <c r="B1165" t="s">
        <v>127</v>
      </c>
      <c r="C1165" t="s">
        <v>115</v>
      </c>
      <c r="D1165">
        <v>57</v>
      </c>
      <c r="E1165">
        <v>63</v>
      </c>
      <c r="F1165">
        <v>36</v>
      </c>
      <c r="G1165">
        <v>19</v>
      </c>
      <c r="H1165">
        <v>175</v>
      </c>
      <c r="J1165" s="55"/>
      <c r="K1165" s="55"/>
      <c r="L1165" s="55"/>
      <c r="M1165" s="55"/>
      <c r="N1165" s="55"/>
    </row>
    <row r="1166" spans="1:14" x14ac:dyDescent="0.25">
      <c r="A1166" t="s">
        <v>1316</v>
      </c>
      <c r="B1166" t="s">
        <v>127</v>
      </c>
      <c r="C1166" t="s">
        <v>22</v>
      </c>
      <c r="D1166">
        <v>10</v>
      </c>
      <c r="E1166">
        <v>12</v>
      </c>
      <c r="F1166">
        <v>5</v>
      </c>
      <c r="G1166">
        <v>7</v>
      </c>
      <c r="H1166">
        <v>34</v>
      </c>
      <c r="J1166" s="55"/>
      <c r="K1166" s="55"/>
      <c r="L1166" s="55"/>
      <c r="M1166" s="55"/>
      <c r="N1166" s="55"/>
    </row>
    <row r="1167" spans="1:14" x14ac:dyDescent="0.25">
      <c r="A1167" t="s">
        <v>1317</v>
      </c>
      <c r="B1167" t="s">
        <v>127</v>
      </c>
      <c r="C1167" t="s">
        <v>23</v>
      </c>
      <c r="D1167">
        <v>11</v>
      </c>
      <c r="E1167">
        <v>4</v>
      </c>
      <c r="F1167">
        <v>8</v>
      </c>
      <c r="G1167">
        <v>5</v>
      </c>
      <c r="H1167">
        <v>28</v>
      </c>
      <c r="J1167" s="55"/>
      <c r="K1167" s="55"/>
      <c r="L1167" s="55"/>
      <c r="M1167" s="55"/>
      <c r="N1167" s="55"/>
    </row>
    <row r="1168" spans="1:14" x14ac:dyDescent="0.25">
      <c r="A1168" t="s">
        <v>1318</v>
      </c>
      <c r="B1168" t="s">
        <v>127</v>
      </c>
      <c r="C1168" t="s">
        <v>24</v>
      </c>
      <c r="D1168">
        <v>11</v>
      </c>
      <c r="E1168">
        <v>8</v>
      </c>
      <c r="F1168">
        <v>10</v>
      </c>
      <c r="G1168">
        <v>8</v>
      </c>
      <c r="H1168">
        <v>37</v>
      </c>
      <c r="J1168" s="55"/>
      <c r="K1168" s="55"/>
      <c r="L1168" s="55"/>
      <c r="M1168" s="55"/>
      <c r="N1168" s="55"/>
    </row>
    <row r="1169" spans="1:14" x14ac:dyDescent="0.25">
      <c r="A1169" t="s">
        <v>1319</v>
      </c>
      <c r="B1169" t="s">
        <v>127</v>
      </c>
      <c r="C1169" t="s">
        <v>25</v>
      </c>
      <c r="D1169">
        <v>163</v>
      </c>
      <c r="E1169">
        <v>193</v>
      </c>
      <c r="F1169">
        <v>215</v>
      </c>
      <c r="G1169">
        <v>152</v>
      </c>
      <c r="H1169">
        <v>723</v>
      </c>
      <c r="J1169" s="55"/>
      <c r="K1169" s="55"/>
      <c r="L1169" s="55"/>
      <c r="M1169" s="55"/>
      <c r="N1169" s="55"/>
    </row>
    <row r="1170" spans="1:14" x14ac:dyDescent="0.25">
      <c r="A1170" t="s">
        <v>1320</v>
      </c>
      <c r="B1170" t="s">
        <v>127</v>
      </c>
      <c r="C1170" t="s">
        <v>26</v>
      </c>
      <c r="D1170">
        <v>7</v>
      </c>
      <c r="E1170">
        <v>6</v>
      </c>
      <c r="F1170">
        <v>10</v>
      </c>
      <c r="G1170" t="s">
        <v>132</v>
      </c>
      <c r="H1170">
        <v>25</v>
      </c>
      <c r="J1170" s="55"/>
      <c r="K1170" s="55"/>
      <c r="L1170" s="55"/>
      <c r="M1170" s="55"/>
      <c r="N1170" s="55"/>
    </row>
    <row r="1171" spans="1:14" x14ac:dyDescent="0.25">
      <c r="A1171" t="s">
        <v>1321</v>
      </c>
      <c r="B1171" t="s">
        <v>127</v>
      </c>
      <c r="C1171" t="s">
        <v>27</v>
      </c>
      <c r="D1171">
        <v>25</v>
      </c>
      <c r="E1171">
        <v>33</v>
      </c>
      <c r="F1171">
        <v>35</v>
      </c>
      <c r="G1171">
        <v>20</v>
      </c>
      <c r="H1171">
        <v>113</v>
      </c>
      <c r="J1171" s="55"/>
      <c r="K1171" s="55"/>
      <c r="L1171" s="55"/>
      <c r="M1171" s="55"/>
      <c r="N1171" s="55"/>
    </row>
    <row r="1172" spans="1:14" x14ac:dyDescent="0.25">
      <c r="A1172" t="s">
        <v>1322</v>
      </c>
      <c r="B1172" t="s">
        <v>127</v>
      </c>
      <c r="C1172" t="s">
        <v>28</v>
      </c>
      <c r="D1172">
        <v>25</v>
      </c>
      <c r="E1172">
        <v>32</v>
      </c>
      <c r="F1172">
        <v>28</v>
      </c>
      <c r="G1172">
        <v>22</v>
      </c>
      <c r="H1172">
        <v>107</v>
      </c>
      <c r="J1172" s="55"/>
      <c r="K1172" s="55"/>
      <c r="L1172" s="55"/>
      <c r="M1172" s="55"/>
      <c r="N1172" s="55"/>
    </row>
    <row r="1173" spans="1:14" x14ac:dyDescent="0.25">
      <c r="A1173" t="s">
        <v>1323</v>
      </c>
      <c r="B1173" t="s">
        <v>127</v>
      </c>
      <c r="C1173" t="s">
        <v>29</v>
      </c>
      <c r="D1173">
        <v>3</v>
      </c>
      <c r="E1173">
        <v>6</v>
      </c>
      <c r="F1173">
        <v>5</v>
      </c>
      <c r="G1173">
        <v>4</v>
      </c>
      <c r="H1173">
        <v>18</v>
      </c>
      <c r="J1173" s="55"/>
      <c r="K1173" s="55"/>
      <c r="L1173" s="55"/>
      <c r="M1173" s="55"/>
      <c r="N1173" s="55"/>
    </row>
    <row r="1174" spans="1:14" x14ac:dyDescent="0.25">
      <c r="A1174" t="s">
        <v>1324</v>
      </c>
      <c r="B1174" t="s">
        <v>127</v>
      </c>
      <c r="C1174" t="s">
        <v>30</v>
      </c>
      <c r="D1174">
        <v>21</v>
      </c>
      <c r="E1174">
        <v>31</v>
      </c>
      <c r="F1174">
        <v>26</v>
      </c>
      <c r="G1174">
        <v>19</v>
      </c>
      <c r="H1174">
        <v>97</v>
      </c>
      <c r="J1174" s="55"/>
      <c r="K1174" s="55"/>
      <c r="L1174" s="55"/>
      <c r="M1174" s="55"/>
      <c r="N1174" s="55"/>
    </row>
    <row r="1175" spans="1:14" x14ac:dyDescent="0.25">
      <c r="A1175" t="s">
        <v>1325</v>
      </c>
      <c r="B1175" t="s">
        <v>127</v>
      </c>
      <c r="C1175" t="s">
        <v>31</v>
      </c>
      <c r="D1175">
        <v>90</v>
      </c>
      <c r="E1175">
        <v>100</v>
      </c>
      <c r="F1175">
        <v>89</v>
      </c>
      <c r="G1175">
        <v>73</v>
      </c>
      <c r="H1175">
        <v>352</v>
      </c>
      <c r="J1175" s="55"/>
      <c r="K1175" s="55"/>
      <c r="L1175" s="55"/>
      <c r="M1175" s="55"/>
      <c r="N1175" s="55"/>
    </row>
    <row r="1176" spans="1:14" x14ac:dyDescent="0.25">
      <c r="A1176" t="s">
        <v>1326</v>
      </c>
      <c r="B1176" t="s">
        <v>127</v>
      </c>
      <c r="C1176" t="s">
        <v>32</v>
      </c>
      <c r="D1176">
        <v>36</v>
      </c>
      <c r="E1176">
        <v>23</v>
      </c>
      <c r="F1176">
        <v>26</v>
      </c>
      <c r="G1176">
        <v>14</v>
      </c>
      <c r="H1176">
        <v>99</v>
      </c>
      <c r="J1176" s="55"/>
      <c r="K1176" s="55"/>
      <c r="L1176" s="55"/>
      <c r="M1176" s="55"/>
      <c r="N1176" s="55"/>
    </row>
    <row r="1177" spans="1:14" x14ac:dyDescent="0.25">
      <c r="A1177" t="s">
        <v>1327</v>
      </c>
      <c r="B1177" t="s">
        <v>127</v>
      </c>
      <c r="C1177" t="s">
        <v>33</v>
      </c>
      <c r="D1177">
        <v>30</v>
      </c>
      <c r="E1177">
        <v>27</v>
      </c>
      <c r="F1177">
        <v>28</v>
      </c>
      <c r="G1177">
        <v>14</v>
      </c>
      <c r="H1177">
        <v>99</v>
      </c>
      <c r="J1177" s="55"/>
      <c r="K1177" s="55"/>
      <c r="L1177" s="55"/>
      <c r="M1177" s="55"/>
      <c r="N1177" s="55"/>
    </row>
    <row r="1178" spans="1:14" x14ac:dyDescent="0.25">
      <c r="A1178" t="s">
        <v>1328</v>
      </c>
      <c r="B1178" t="s">
        <v>127</v>
      </c>
      <c r="C1178" t="s">
        <v>34</v>
      </c>
      <c r="D1178">
        <v>27</v>
      </c>
      <c r="E1178">
        <v>30</v>
      </c>
      <c r="F1178">
        <v>22</v>
      </c>
      <c r="G1178">
        <v>13</v>
      </c>
      <c r="H1178">
        <v>92</v>
      </c>
      <c r="J1178" s="55"/>
      <c r="K1178" s="55"/>
      <c r="L1178" s="55"/>
      <c r="M1178" s="55"/>
      <c r="N1178" s="55"/>
    </row>
    <row r="1179" spans="1:14" x14ac:dyDescent="0.25">
      <c r="A1179" t="s">
        <v>1329</v>
      </c>
      <c r="B1179" t="s">
        <v>127</v>
      </c>
      <c r="C1179" t="s">
        <v>35</v>
      </c>
      <c r="D1179">
        <v>10</v>
      </c>
      <c r="E1179">
        <v>19</v>
      </c>
      <c r="F1179">
        <v>10</v>
      </c>
      <c r="G1179">
        <v>11</v>
      </c>
      <c r="H1179">
        <v>50</v>
      </c>
      <c r="J1179" s="55"/>
      <c r="K1179" s="55"/>
      <c r="L1179" s="55"/>
      <c r="M1179" s="55"/>
      <c r="N1179" s="55"/>
    </row>
    <row r="1180" spans="1:14" x14ac:dyDescent="0.25">
      <c r="A1180" t="s">
        <v>1330</v>
      </c>
      <c r="B1180" t="s">
        <v>127</v>
      </c>
      <c r="C1180" t="s">
        <v>36</v>
      </c>
      <c r="D1180">
        <v>3</v>
      </c>
      <c r="E1180">
        <v>15</v>
      </c>
      <c r="F1180">
        <v>15</v>
      </c>
      <c r="G1180">
        <v>7</v>
      </c>
      <c r="H1180">
        <v>40</v>
      </c>
      <c r="J1180" s="55"/>
      <c r="K1180" s="55"/>
      <c r="L1180" s="55"/>
      <c r="M1180" s="55"/>
      <c r="N1180" s="55"/>
    </row>
    <row r="1181" spans="1:14" x14ac:dyDescent="0.25">
      <c r="A1181" t="s">
        <v>1331</v>
      </c>
      <c r="B1181" t="s">
        <v>127</v>
      </c>
      <c r="C1181" t="s">
        <v>37</v>
      </c>
      <c r="D1181">
        <v>13</v>
      </c>
      <c r="E1181">
        <v>20</v>
      </c>
      <c r="F1181">
        <v>13</v>
      </c>
      <c r="G1181">
        <v>12</v>
      </c>
      <c r="H1181">
        <v>58</v>
      </c>
      <c r="J1181" s="55"/>
      <c r="K1181" s="55"/>
      <c r="L1181" s="55"/>
      <c r="M1181" s="55"/>
      <c r="N1181" s="55"/>
    </row>
    <row r="1182" spans="1:14" x14ac:dyDescent="0.25">
      <c r="A1182" t="s">
        <v>1332</v>
      </c>
      <c r="B1182" t="s">
        <v>127</v>
      </c>
      <c r="C1182" t="s">
        <v>38</v>
      </c>
      <c r="D1182">
        <v>60</v>
      </c>
      <c r="E1182">
        <v>77</v>
      </c>
      <c r="F1182">
        <v>85</v>
      </c>
      <c r="G1182">
        <v>74</v>
      </c>
      <c r="H1182">
        <v>296</v>
      </c>
      <c r="J1182" s="55"/>
      <c r="K1182" s="55"/>
      <c r="L1182" s="55"/>
      <c r="M1182" s="55"/>
      <c r="N1182" s="55"/>
    </row>
    <row r="1183" spans="1:14" x14ac:dyDescent="0.25">
      <c r="A1183" t="s">
        <v>1333</v>
      </c>
      <c r="B1183" t="s">
        <v>127</v>
      </c>
      <c r="C1183" t="s">
        <v>39</v>
      </c>
      <c r="D1183">
        <v>19</v>
      </c>
      <c r="E1183">
        <v>27</v>
      </c>
      <c r="F1183">
        <v>26</v>
      </c>
      <c r="G1183">
        <v>27</v>
      </c>
      <c r="H1183">
        <v>99</v>
      </c>
      <c r="J1183" s="55"/>
      <c r="K1183" s="55"/>
      <c r="L1183" s="55"/>
      <c r="M1183" s="55"/>
      <c r="N1183" s="55"/>
    </row>
    <row r="1184" spans="1:14" x14ac:dyDescent="0.25">
      <c r="A1184" t="s">
        <v>1334</v>
      </c>
      <c r="B1184" t="s">
        <v>127</v>
      </c>
      <c r="C1184" t="s">
        <v>40</v>
      </c>
      <c r="D1184">
        <v>10</v>
      </c>
      <c r="E1184">
        <v>15</v>
      </c>
      <c r="F1184">
        <v>14</v>
      </c>
      <c r="G1184">
        <v>13</v>
      </c>
      <c r="H1184">
        <v>52</v>
      </c>
      <c r="J1184" s="55"/>
      <c r="K1184" s="55"/>
      <c r="L1184" s="55"/>
      <c r="M1184" s="55"/>
      <c r="N1184" s="55"/>
    </row>
    <row r="1185" spans="1:14" x14ac:dyDescent="0.25">
      <c r="A1185" t="s">
        <v>1335</v>
      </c>
      <c r="B1185" t="s">
        <v>127</v>
      </c>
      <c r="C1185" t="s">
        <v>134</v>
      </c>
      <c r="D1185">
        <v>5</v>
      </c>
      <c r="E1185">
        <v>10</v>
      </c>
      <c r="F1185">
        <v>4</v>
      </c>
      <c r="G1185">
        <v>9</v>
      </c>
      <c r="H1185">
        <v>28</v>
      </c>
      <c r="J1185" s="55"/>
      <c r="K1185" s="55"/>
      <c r="L1185" s="55"/>
      <c r="M1185" s="55"/>
      <c r="N1185" s="55"/>
    </row>
    <row r="1186" spans="1:14" x14ac:dyDescent="0.25">
      <c r="A1186" t="s">
        <v>1336</v>
      </c>
      <c r="B1186" t="s">
        <v>162</v>
      </c>
      <c r="C1186" t="s">
        <v>17</v>
      </c>
      <c r="D1186">
        <v>52</v>
      </c>
      <c r="E1186">
        <v>39</v>
      </c>
      <c r="F1186">
        <v>51</v>
      </c>
      <c r="G1186">
        <v>32</v>
      </c>
      <c r="H1186">
        <v>174</v>
      </c>
      <c r="J1186" s="55"/>
      <c r="K1186" s="55"/>
      <c r="L1186" s="55"/>
      <c r="M1186" s="55"/>
      <c r="N1186" s="55"/>
    </row>
    <row r="1187" spans="1:14" x14ac:dyDescent="0.25">
      <c r="A1187" t="s">
        <v>1337</v>
      </c>
      <c r="B1187" t="s">
        <v>162</v>
      </c>
      <c r="C1187" t="s">
        <v>18</v>
      </c>
      <c r="D1187">
        <v>22</v>
      </c>
      <c r="E1187">
        <v>18</v>
      </c>
      <c r="F1187">
        <v>20</v>
      </c>
      <c r="G1187">
        <v>15</v>
      </c>
      <c r="H1187">
        <v>75</v>
      </c>
      <c r="J1187" s="55"/>
      <c r="K1187" s="55"/>
      <c r="L1187" s="55"/>
      <c r="M1187" s="55"/>
      <c r="N1187" s="55"/>
    </row>
    <row r="1188" spans="1:14" x14ac:dyDescent="0.25">
      <c r="A1188" t="s">
        <v>1338</v>
      </c>
      <c r="B1188" t="s">
        <v>162</v>
      </c>
      <c r="C1188" t="s">
        <v>19</v>
      </c>
      <c r="D1188">
        <v>9</v>
      </c>
      <c r="E1188">
        <v>6</v>
      </c>
      <c r="F1188">
        <v>8</v>
      </c>
      <c r="G1188">
        <v>4</v>
      </c>
      <c r="H1188">
        <v>27</v>
      </c>
      <c r="J1188" s="55"/>
      <c r="K1188" s="55"/>
      <c r="L1188" s="55"/>
      <c r="M1188" s="55"/>
      <c r="N1188" s="55"/>
    </row>
    <row r="1189" spans="1:14" x14ac:dyDescent="0.25">
      <c r="A1189" t="s">
        <v>1339</v>
      </c>
      <c r="B1189" t="s">
        <v>162</v>
      </c>
      <c r="C1189" t="s">
        <v>20</v>
      </c>
      <c r="D1189">
        <v>24</v>
      </c>
      <c r="E1189">
        <v>15</v>
      </c>
      <c r="F1189">
        <v>23</v>
      </c>
      <c r="G1189">
        <v>17</v>
      </c>
      <c r="H1189">
        <v>79</v>
      </c>
      <c r="J1189" s="55"/>
      <c r="K1189" s="55"/>
      <c r="L1189" s="55"/>
      <c r="M1189" s="55"/>
      <c r="N1189" s="55"/>
    </row>
    <row r="1190" spans="1:14" x14ac:dyDescent="0.25">
      <c r="A1190" t="s">
        <v>1340</v>
      </c>
      <c r="B1190" t="s">
        <v>162</v>
      </c>
      <c r="C1190" t="s">
        <v>21</v>
      </c>
      <c r="D1190">
        <v>23</v>
      </c>
      <c r="E1190">
        <v>23</v>
      </c>
      <c r="F1190">
        <v>19</v>
      </c>
      <c r="G1190">
        <v>16</v>
      </c>
      <c r="H1190">
        <v>81</v>
      </c>
      <c r="J1190" s="55"/>
      <c r="K1190" s="55"/>
      <c r="L1190" s="55"/>
      <c r="M1190" s="55"/>
      <c r="N1190" s="55"/>
    </row>
    <row r="1191" spans="1:14" x14ac:dyDescent="0.25">
      <c r="A1191" t="s">
        <v>1341</v>
      </c>
      <c r="B1191" t="s">
        <v>162</v>
      </c>
      <c r="C1191" t="s">
        <v>115</v>
      </c>
      <c r="D1191">
        <v>42</v>
      </c>
      <c r="E1191">
        <v>49</v>
      </c>
      <c r="F1191">
        <v>45</v>
      </c>
      <c r="G1191">
        <v>26</v>
      </c>
      <c r="H1191">
        <v>162</v>
      </c>
      <c r="J1191" s="55"/>
      <c r="K1191" s="55"/>
      <c r="L1191" s="55"/>
      <c r="M1191" s="55"/>
      <c r="N1191" s="55"/>
    </row>
    <row r="1192" spans="1:14" x14ac:dyDescent="0.25">
      <c r="A1192" t="s">
        <v>1342</v>
      </c>
      <c r="B1192" t="s">
        <v>162</v>
      </c>
      <c r="C1192" t="s">
        <v>22</v>
      </c>
      <c r="D1192">
        <v>11</v>
      </c>
      <c r="E1192">
        <v>10</v>
      </c>
      <c r="F1192">
        <v>8</v>
      </c>
      <c r="G1192">
        <v>6</v>
      </c>
      <c r="H1192">
        <v>35</v>
      </c>
      <c r="J1192" s="55"/>
      <c r="K1192" s="55"/>
      <c r="L1192" s="55"/>
      <c r="M1192" s="55"/>
      <c r="N1192" s="55"/>
    </row>
    <row r="1193" spans="1:14" x14ac:dyDescent="0.25">
      <c r="A1193" t="s">
        <v>1343</v>
      </c>
      <c r="B1193" t="s">
        <v>162</v>
      </c>
      <c r="C1193" t="s">
        <v>23</v>
      </c>
      <c r="D1193">
        <v>9</v>
      </c>
      <c r="E1193">
        <v>9</v>
      </c>
      <c r="F1193">
        <v>8</v>
      </c>
      <c r="G1193" t="s">
        <v>132</v>
      </c>
      <c r="H1193">
        <v>28</v>
      </c>
      <c r="J1193" s="55"/>
      <c r="K1193" s="55"/>
      <c r="L1193" s="55"/>
      <c r="M1193" s="55"/>
      <c r="N1193" s="55"/>
    </row>
    <row r="1194" spans="1:14" x14ac:dyDescent="0.25">
      <c r="A1194" t="s">
        <v>1344</v>
      </c>
      <c r="B1194" t="s">
        <v>162</v>
      </c>
      <c r="C1194" t="s">
        <v>24</v>
      </c>
      <c r="D1194">
        <v>3</v>
      </c>
      <c r="E1194">
        <v>8</v>
      </c>
      <c r="F1194">
        <v>9</v>
      </c>
      <c r="G1194">
        <v>8</v>
      </c>
      <c r="H1194">
        <v>28</v>
      </c>
      <c r="J1194" s="55"/>
      <c r="K1194" s="55"/>
      <c r="L1194" s="55"/>
      <c r="M1194" s="55"/>
      <c r="N1194" s="55"/>
    </row>
    <row r="1195" spans="1:14" x14ac:dyDescent="0.25">
      <c r="A1195" t="s">
        <v>1345</v>
      </c>
      <c r="B1195" t="s">
        <v>162</v>
      </c>
      <c r="C1195" t="s">
        <v>25</v>
      </c>
      <c r="D1195">
        <v>145</v>
      </c>
      <c r="E1195">
        <v>114</v>
      </c>
      <c r="F1195">
        <v>120</v>
      </c>
      <c r="G1195">
        <v>85</v>
      </c>
      <c r="H1195">
        <v>464</v>
      </c>
      <c r="J1195" s="55"/>
      <c r="K1195" s="55"/>
      <c r="L1195" s="55"/>
      <c r="M1195" s="55"/>
      <c r="N1195" s="55"/>
    </row>
    <row r="1196" spans="1:14" x14ac:dyDescent="0.25">
      <c r="A1196" t="s">
        <v>1346</v>
      </c>
      <c r="B1196" t="s">
        <v>162</v>
      </c>
      <c r="C1196" t="s">
        <v>26</v>
      </c>
      <c r="D1196" t="s">
        <v>132</v>
      </c>
      <c r="E1196">
        <v>11</v>
      </c>
      <c r="F1196">
        <v>4</v>
      </c>
      <c r="G1196">
        <v>7</v>
      </c>
      <c r="H1196">
        <v>24</v>
      </c>
      <c r="J1196" s="55"/>
      <c r="K1196" s="55"/>
      <c r="L1196" s="55"/>
      <c r="M1196" s="55"/>
      <c r="N1196" s="55"/>
    </row>
    <row r="1197" spans="1:14" x14ac:dyDescent="0.25">
      <c r="A1197" t="s">
        <v>1347</v>
      </c>
      <c r="B1197" t="s">
        <v>162</v>
      </c>
      <c r="C1197" t="s">
        <v>27</v>
      </c>
      <c r="D1197">
        <v>28</v>
      </c>
      <c r="E1197">
        <v>36</v>
      </c>
      <c r="F1197">
        <v>45</v>
      </c>
      <c r="G1197">
        <v>23</v>
      </c>
      <c r="H1197">
        <v>132</v>
      </c>
      <c r="J1197" s="55"/>
      <c r="K1197" s="55"/>
      <c r="L1197" s="55"/>
      <c r="M1197" s="55"/>
      <c r="N1197" s="55"/>
    </row>
    <row r="1198" spans="1:14" x14ac:dyDescent="0.25">
      <c r="A1198" t="s">
        <v>1348</v>
      </c>
      <c r="B1198" t="s">
        <v>162</v>
      </c>
      <c r="C1198" t="s">
        <v>28</v>
      </c>
      <c r="D1198">
        <v>35</v>
      </c>
      <c r="E1198">
        <v>22</v>
      </c>
      <c r="F1198">
        <v>17</v>
      </c>
      <c r="G1198">
        <v>21</v>
      </c>
      <c r="H1198">
        <v>95</v>
      </c>
      <c r="J1198" s="55"/>
      <c r="K1198" s="55"/>
      <c r="L1198" s="55"/>
      <c r="M1198" s="55"/>
      <c r="N1198" s="55"/>
    </row>
    <row r="1199" spans="1:14" x14ac:dyDescent="0.25">
      <c r="A1199" t="s">
        <v>1349</v>
      </c>
      <c r="B1199" t="s">
        <v>162</v>
      </c>
      <c r="C1199" t="s">
        <v>29</v>
      </c>
      <c r="D1199">
        <v>3</v>
      </c>
      <c r="E1199">
        <v>5</v>
      </c>
      <c r="F1199" t="s">
        <v>132</v>
      </c>
      <c r="G1199">
        <v>4</v>
      </c>
      <c r="H1199">
        <v>14</v>
      </c>
      <c r="J1199" s="55"/>
      <c r="K1199" s="55"/>
      <c r="L1199" s="55"/>
      <c r="M1199" s="55"/>
      <c r="N1199" s="55"/>
    </row>
    <row r="1200" spans="1:14" x14ac:dyDescent="0.25">
      <c r="A1200" t="s">
        <v>1350</v>
      </c>
      <c r="B1200" t="s">
        <v>162</v>
      </c>
      <c r="C1200" t="s">
        <v>30</v>
      </c>
      <c r="D1200">
        <v>21</v>
      </c>
      <c r="E1200">
        <v>14</v>
      </c>
      <c r="F1200">
        <v>30</v>
      </c>
      <c r="G1200">
        <v>15</v>
      </c>
      <c r="H1200">
        <v>80</v>
      </c>
      <c r="J1200" s="55"/>
      <c r="K1200" s="55"/>
      <c r="L1200" s="55"/>
      <c r="M1200" s="55"/>
      <c r="N1200" s="55"/>
    </row>
    <row r="1201" spans="1:14" x14ac:dyDescent="0.25">
      <c r="A1201" t="s">
        <v>1351</v>
      </c>
      <c r="B1201" t="s">
        <v>162</v>
      </c>
      <c r="C1201" t="s">
        <v>31</v>
      </c>
      <c r="D1201">
        <v>78</v>
      </c>
      <c r="E1201">
        <v>90</v>
      </c>
      <c r="F1201">
        <v>85</v>
      </c>
      <c r="G1201">
        <v>58</v>
      </c>
      <c r="H1201">
        <v>311</v>
      </c>
      <c r="J1201" s="55"/>
      <c r="K1201" s="55"/>
      <c r="L1201" s="55"/>
      <c r="M1201" s="55"/>
      <c r="N1201" s="55"/>
    </row>
    <row r="1202" spans="1:14" x14ac:dyDescent="0.25">
      <c r="A1202" t="s">
        <v>1352</v>
      </c>
      <c r="B1202" t="s">
        <v>162</v>
      </c>
      <c r="C1202" t="s">
        <v>32</v>
      </c>
      <c r="D1202">
        <v>11</v>
      </c>
      <c r="E1202">
        <v>9</v>
      </c>
      <c r="F1202">
        <v>16</v>
      </c>
      <c r="G1202">
        <v>9</v>
      </c>
      <c r="H1202">
        <v>45</v>
      </c>
      <c r="J1202" s="55"/>
      <c r="K1202" s="55"/>
      <c r="L1202" s="55"/>
      <c r="M1202" s="55"/>
      <c r="N1202" s="55"/>
    </row>
    <row r="1203" spans="1:14" x14ac:dyDescent="0.25">
      <c r="A1203" t="s">
        <v>1353</v>
      </c>
      <c r="B1203" t="s">
        <v>162</v>
      </c>
      <c r="C1203" t="s">
        <v>33</v>
      </c>
      <c r="D1203">
        <v>27</v>
      </c>
      <c r="E1203">
        <v>20</v>
      </c>
      <c r="F1203">
        <v>21</v>
      </c>
      <c r="G1203">
        <v>14</v>
      </c>
      <c r="H1203">
        <v>82</v>
      </c>
      <c r="J1203" s="55"/>
      <c r="K1203" s="55"/>
      <c r="L1203" s="55"/>
      <c r="M1203" s="55"/>
      <c r="N1203" s="55"/>
    </row>
    <row r="1204" spans="1:14" x14ac:dyDescent="0.25">
      <c r="A1204" t="s">
        <v>1354</v>
      </c>
      <c r="B1204" t="s">
        <v>162</v>
      </c>
      <c r="C1204" t="s">
        <v>34</v>
      </c>
      <c r="D1204">
        <v>10</v>
      </c>
      <c r="E1204">
        <v>17</v>
      </c>
      <c r="F1204">
        <v>17</v>
      </c>
      <c r="G1204">
        <v>7</v>
      </c>
      <c r="H1204">
        <v>51</v>
      </c>
      <c r="J1204" s="55"/>
      <c r="K1204" s="55"/>
      <c r="L1204" s="55"/>
      <c r="M1204" s="55"/>
      <c r="N1204" s="55"/>
    </row>
    <row r="1205" spans="1:14" x14ac:dyDescent="0.25">
      <c r="A1205" t="s">
        <v>1355</v>
      </c>
      <c r="B1205" t="s">
        <v>162</v>
      </c>
      <c r="C1205" t="s">
        <v>35</v>
      </c>
      <c r="D1205">
        <v>21</v>
      </c>
      <c r="E1205">
        <v>27</v>
      </c>
      <c r="F1205">
        <v>12</v>
      </c>
      <c r="G1205">
        <v>9</v>
      </c>
      <c r="H1205">
        <v>69</v>
      </c>
      <c r="J1205" s="55"/>
      <c r="K1205" s="55"/>
      <c r="L1205" s="55"/>
      <c r="M1205" s="55"/>
      <c r="N1205" s="55"/>
    </row>
    <row r="1206" spans="1:14" x14ac:dyDescent="0.25">
      <c r="A1206" t="s">
        <v>1356</v>
      </c>
      <c r="B1206" t="s">
        <v>162</v>
      </c>
      <c r="C1206" t="s">
        <v>36</v>
      </c>
      <c r="D1206">
        <v>9</v>
      </c>
      <c r="E1206">
        <v>17</v>
      </c>
      <c r="F1206">
        <v>12</v>
      </c>
      <c r="G1206">
        <v>9</v>
      </c>
      <c r="H1206">
        <v>47</v>
      </c>
      <c r="J1206" s="55"/>
      <c r="K1206" s="55"/>
      <c r="L1206" s="55"/>
      <c r="M1206" s="55"/>
      <c r="N1206" s="55"/>
    </row>
    <row r="1207" spans="1:14" x14ac:dyDescent="0.25">
      <c r="A1207" t="s">
        <v>1357</v>
      </c>
      <c r="B1207" t="s">
        <v>162</v>
      </c>
      <c r="C1207" t="s">
        <v>37</v>
      </c>
      <c r="D1207">
        <v>13</v>
      </c>
      <c r="E1207">
        <v>14</v>
      </c>
      <c r="F1207">
        <v>21</v>
      </c>
      <c r="G1207">
        <v>11</v>
      </c>
      <c r="H1207">
        <v>59</v>
      </c>
      <c r="J1207" s="55"/>
      <c r="K1207" s="55"/>
      <c r="L1207" s="55"/>
      <c r="M1207" s="55"/>
      <c r="N1207" s="55"/>
    </row>
    <row r="1208" spans="1:14" x14ac:dyDescent="0.25">
      <c r="A1208" t="s">
        <v>1358</v>
      </c>
      <c r="B1208" t="s">
        <v>162</v>
      </c>
      <c r="C1208" t="s">
        <v>38</v>
      </c>
      <c r="D1208">
        <v>50</v>
      </c>
      <c r="E1208">
        <v>54</v>
      </c>
      <c r="F1208">
        <v>46</v>
      </c>
      <c r="G1208">
        <v>40</v>
      </c>
      <c r="H1208">
        <v>190</v>
      </c>
      <c r="J1208" s="55"/>
      <c r="K1208" s="55"/>
      <c r="L1208" s="55"/>
      <c r="M1208" s="55"/>
      <c r="N1208" s="55"/>
    </row>
    <row r="1209" spans="1:14" x14ac:dyDescent="0.25">
      <c r="A1209" t="s">
        <v>1359</v>
      </c>
      <c r="B1209" t="s">
        <v>162</v>
      </c>
      <c r="C1209" t="s">
        <v>39</v>
      </c>
      <c r="D1209">
        <v>14</v>
      </c>
      <c r="E1209">
        <v>12</v>
      </c>
      <c r="F1209">
        <v>19</v>
      </c>
      <c r="G1209">
        <v>13</v>
      </c>
      <c r="H1209">
        <v>58</v>
      </c>
      <c r="J1209" s="55"/>
      <c r="K1209" s="55"/>
      <c r="L1209" s="55"/>
      <c r="M1209" s="55"/>
      <c r="N1209" s="55"/>
    </row>
    <row r="1210" spans="1:14" x14ac:dyDescent="0.25">
      <c r="A1210" t="s">
        <v>1360</v>
      </c>
      <c r="B1210" t="s">
        <v>162</v>
      </c>
      <c r="C1210" t="s">
        <v>40</v>
      </c>
      <c r="D1210">
        <v>11</v>
      </c>
      <c r="E1210">
        <v>11</v>
      </c>
      <c r="F1210">
        <v>9</v>
      </c>
      <c r="G1210">
        <v>6</v>
      </c>
      <c r="H1210">
        <v>37</v>
      </c>
      <c r="J1210" s="55"/>
      <c r="K1210" s="55"/>
      <c r="L1210" s="55"/>
      <c r="M1210" s="55"/>
      <c r="N1210" s="55"/>
    </row>
    <row r="1211" spans="1:14" x14ac:dyDescent="0.25">
      <c r="A1211" t="s">
        <v>1361</v>
      </c>
      <c r="B1211" t="s">
        <v>162</v>
      </c>
      <c r="C1211" t="s">
        <v>134</v>
      </c>
      <c r="D1211">
        <v>9</v>
      </c>
      <c r="E1211">
        <v>3</v>
      </c>
      <c r="F1211">
        <v>9</v>
      </c>
      <c r="G1211">
        <v>10</v>
      </c>
      <c r="H1211">
        <v>31</v>
      </c>
      <c r="J1211" s="55"/>
      <c r="K1211" s="55"/>
      <c r="L1211" s="55"/>
      <c r="M1211" s="55"/>
      <c r="N1211" s="55"/>
    </row>
    <row r="1212" spans="1:14" x14ac:dyDescent="0.25">
      <c r="A1212" t="s">
        <v>1362</v>
      </c>
      <c r="B1212" t="s">
        <v>84</v>
      </c>
      <c r="C1212" t="s">
        <v>17</v>
      </c>
      <c r="D1212">
        <v>36</v>
      </c>
      <c r="E1212">
        <v>37</v>
      </c>
      <c r="F1212">
        <v>21</v>
      </c>
      <c r="G1212">
        <v>21</v>
      </c>
      <c r="H1212">
        <v>115</v>
      </c>
      <c r="J1212" s="55"/>
      <c r="K1212" s="55"/>
      <c r="L1212" s="55"/>
      <c r="M1212" s="55"/>
      <c r="N1212" s="55"/>
    </row>
    <row r="1213" spans="1:14" x14ac:dyDescent="0.25">
      <c r="A1213" t="s">
        <v>1363</v>
      </c>
      <c r="B1213" t="s">
        <v>84</v>
      </c>
      <c r="C1213" t="s">
        <v>18</v>
      </c>
      <c r="D1213">
        <v>14</v>
      </c>
      <c r="E1213">
        <v>14</v>
      </c>
      <c r="F1213">
        <v>6</v>
      </c>
      <c r="G1213">
        <v>9</v>
      </c>
      <c r="H1213">
        <v>43</v>
      </c>
      <c r="J1213" s="55"/>
      <c r="K1213" s="55"/>
      <c r="L1213" s="55"/>
      <c r="M1213" s="55"/>
      <c r="N1213" s="55"/>
    </row>
    <row r="1214" spans="1:14" x14ac:dyDescent="0.25">
      <c r="A1214" t="s">
        <v>1364</v>
      </c>
      <c r="B1214" t="s">
        <v>84</v>
      </c>
      <c r="C1214" t="s">
        <v>19</v>
      </c>
      <c r="D1214" t="s">
        <v>132</v>
      </c>
      <c r="E1214">
        <v>5</v>
      </c>
      <c r="F1214">
        <v>5</v>
      </c>
      <c r="G1214">
        <v>3</v>
      </c>
      <c r="H1214">
        <v>15</v>
      </c>
      <c r="J1214" s="55"/>
      <c r="K1214" s="55"/>
      <c r="L1214" s="55"/>
      <c r="M1214" s="55"/>
      <c r="N1214" s="55"/>
    </row>
    <row r="1215" spans="1:14" x14ac:dyDescent="0.25">
      <c r="A1215" t="s">
        <v>1365</v>
      </c>
      <c r="B1215" t="s">
        <v>84</v>
      </c>
      <c r="C1215" t="s">
        <v>20</v>
      </c>
      <c r="D1215">
        <v>20</v>
      </c>
      <c r="E1215">
        <v>18</v>
      </c>
      <c r="F1215">
        <v>10</v>
      </c>
      <c r="G1215">
        <v>9</v>
      </c>
      <c r="H1215">
        <v>57</v>
      </c>
      <c r="J1215" s="55"/>
      <c r="K1215" s="55"/>
      <c r="L1215" s="55"/>
      <c r="M1215" s="55"/>
      <c r="N1215" s="55"/>
    </row>
    <row r="1216" spans="1:14" x14ac:dyDescent="0.25">
      <c r="A1216" t="s">
        <v>1366</v>
      </c>
      <c r="B1216" t="s">
        <v>84</v>
      </c>
      <c r="C1216" t="s">
        <v>21</v>
      </c>
      <c r="D1216">
        <v>14</v>
      </c>
      <c r="E1216">
        <v>19</v>
      </c>
      <c r="F1216">
        <v>17</v>
      </c>
      <c r="G1216">
        <v>14</v>
      </c>
      <c r="H1216">
        <v>64</v>
      </c>
      <c r="J1216" s="55"/>
      <c r="K1216" s="55"/>
      <c r="L1216" s="55"/>
      <c r="M1216" s="55"/>
      <c r="N1216" s="55"/>
    </row>
    <row r="1217" spans="1:14" x14ac:dyDescent="0.25">
      <c r="A1217" t="s">
        <v>1367</v>
      </c>
      <c r="B1217" t="s">
        <v>84</v>
      </c>
      <c r="C1217" t="s">
        <v>115</v>
      </c>
      <c r="D1217">
        <v>22</v>
      </c>
      <c r="E1217">
        <v>29</v>
      </c>
      <c r="F1217">
        <v>15</v>
      </c>
      <c r="G1217">
        <v>8</v>
      </c>
      <c r="H1217">
        <v>74</v>
      </c>
      <c r="J1217" s="55"/>
      <c r="K1217" s="55"/>
      <c r="L1217" s="55"/>
      <c r="M1217" s="55"/>
      <c r="N1217" s="55"/>
    </row>
    <row r="1218" spans="1:14" x14ac:dyDescent="0.25">
      <c r="A1218" t="s">
        <v>1368</v>
      </c>
      <c r="B1218" t="s">
        <v>84</v>
      </c>
      <c r="C1218" t="s">
        <v>22</v>
      </c>
      <c r="D1218">
        <v>12</v>
      </c>
      <c r="E1218">
        <v>7</v>
      </c>
      <c r="F1218">
        <v>3</v>
      </c>
      <c r="G1218">
        <v>4</v>
      </c>
      <c r="H1218">
        <v>26</v>
      </c>
      <c r="J1218" s="55"/>
      <c r="K1218" s="55"/>
      <c r="L1218" s="55"/>
      <c r="M1218" s="55"/>
      <c r="N1218" s="55"/>
    </row>
    <row r="1219" spans="1:14" x14ac:dyDescent="0.25">
      <c r="A1219" t="s">
        <v>1369</v>
      </c>
      <c r="B1219" t="s">
        <v>84</v>
      </c>
      <c r="C1219" t="s">
        <v>23</v>
      </c>
      <c r="D1219">
        <v>9</v>
      </c>
      <c r="E1219">
        <v>6</v>
      </c>
      <c r="F1219">
        <v>3</v>
      </c>
      <c r="G1219">
        <v>4</v>
      </c>
      <c r="H1219">
        <v>22</v>
      </c>
      <c r="J1219" s="55"/>
      <c r="K1219" s="55"/>
      <c r="L1219" s="55"/>
      <c r="M1219" s="55"/>
      <c r="N1219" s="55"/>
    </row>
    <row r="1220" spans="1:14" x14ac:dyDescent="0.25">
      <c r="A1220" t="s">
        <v>1370</v>
      </c>
      <c r="B1220" t="s">
        <v>84</v>
      </c>
      <c r="C1220" t="s">
        <v>24</v>
      </c>
      <c r="D1220">
        <v>9</v>
      </c>
      <c r="E1220">
        <v>9</v>
      </c>
      <c r="F1220">
        <v>7</v>
      </c>
      <c r="G1220">
        <v>6</v>
      </c>
      <c r="H1220">
        <v>31</v>
      </c>
      <c r="J1220" s="55"/>
      <c r="K1220" s="55"/>
      <c r="L1220" s="55"/>
      <c r="M1220" s="55"/>
      <c r="N1220" s="55"/>
    </row>
    <row r="1221" spans="1:14" x14ac:dyDescent="0.25">
      <c r="A1221" t="s">
        <v>1371</v>
      </c>
      <c r="B1221" t="s">
        <v>84</v>
      </c>
      <c r="C1221" t="s">
        <v>25</v>
      </c>
      <c r="D1221">
        <v>79</v>
      </c>
      <c r="E1221">
        <v>89</v>
      </c>
      <c r="F1221">
        <v>79</v>
      </c>
      <c r="G1221">
        <v>57</v>
      </c>
      <c r="H1221">
        <v>304</v>
      </c>
      <c r="J1221" s="55"/>
      <c r="K1221" s="55"/>
      <c r="L1221" s="55"/>
      <c r="M1221" s="55"/>
      <c r="N1221" s="55"/>
    </row>
    <row r="1222" spans="1:14" x14ac:dyDescent="0.25">
      <c r="A1222" t="s">
        <v>1372</v>
      </c>
      <c r="B1222" t="s">
        <v>84</v>
      </c>
      <c r="C1222" t="s">
        <v>26</v>
      </c>
      <c r="D1222">
        <v>5</v>
      </c>
      <c r="E1222">
        <v>4</v>
      </c>
      <c r="F1222">
        <v>4</v>
      </c>
      <c r="G1222" t="s">
        <v>132</v>
      </c>
      <c r="H1222">
        <v>13</v>
      </c>
      <c r="J1222" s="55"/>
      <c r="K1222" s="55"/>
      <c r="L1222" s="55"/>
      <c r="M1222" s="55"/>
      <c r="N1222" s="55"/>
    </row>
    <row r="1223" spans="1:14" x14ac:dyDescent="0.25">
      <c r="A1223" t="s">
        <v>1373</v>
      </c>
      <c r="B1223" t="s">
        <v>84</v>
      </c>
      <c r="C1223" t="s">
        <v>27</v>
      </c>
      <c r="D1223">
        <v>22</v>
      </c>
      <c r="E1223">
        <v>13</v>
      </c>
      <c r="F1223">
        <v>22</v>
      </c>
      <c r="G1223">
        <v>20</v>
      </c>
      <c r="H1223">
        <v>77</v>
      </c>
      <c r="J1223" s="55"/>
      <c r="K1223" s="55"/>
      <c r="L1223" s="55"/>
      <c r="M1223" s="55"/>
      <c r="N1223" s="55"/>
    </row>
    <row r="1224" spans="1:14" x14ac:dyDescent="0.25">
      <c r="A1224" t="s">
        <v>1374</v>
      </c>
      <c r="B1224" t="s">
        <v>84</v>
      </c>
      <c r="C1224" t="s">
        <v>28</v>
      </c>
      <c r="D1224">
        <v>16</v>
      </c>
      <c r="E1224">
        <v>11</v>
      </c>
      <c r="F1224">
        <v>16</v>
      </c>
      <c r="G1224">
        <v>9</v>
      </c>
      <c r="H1224">
        <v>52</v>
      </c>
      <c r="J1224" s="55"/>
      <c r="K1224" s="55"/>
      <c r="L1224" s="55"/>
      <c r="M1224" s="55"/>
      <c r="N1224" s="55"/>
    </row>
    <row r="1225" spans="1:14" x14ac:dyDescent="0.25">
      <c r="A1225" t="s">
        <v>1375</v>
      </c>
      <c r="B1225" t="s">
        <v>84</v>
      </c>
      <c r="C1225" t="s">
        <v>29</v>
      </c>
      <c r="D1225" t="s">
        <v>132</v>
      </c>
      <c r="E1225" t="s">
        <v>132</v>
      </c>
      <c r="F1225">
        <v>3</v>
      </c>
      <c r="G1225" t="s">
        <v>132</v>
      </c>
      <c r="H1225">
        <v>8</v>
      </c>
      <c r="J1225" s="55"/>
      <c r="K1225" s="55"/>
      <c r="L1225" s="55"/>
      <c r="M1225" s="55"/>
      <c r="N1225" s="55"/>
    </row>
    <row r="1226" spans="1:14" x14ac:dyDescent="0.25">
      <c r="A1226" t="s">
        <v>1376</v>
      </c>
      <c r="B1226" t="s">
        <v>84</v>
      </c>
      <c r="C1226" t="s">
        <v>30</v>
      </c>
      <c r="D1226">
        <v>9</v>
      </c>
      <c r="E1226">
        <v>16</v>
      </c>
      <c r="F1226">
        <v>12</v>
      </c>
      <c r="G1226">
        <v>10</v>
      </c>
      <c r="H1226">
        <v>47</v>
      </c>
      <c r="J1226" s="55"/>
      <c r="K1226" s="55"/>
      <c r="L1226" s="55"/>
      <c r="M1226" s="55"/>
      <c r="N1226" s="55"/>
    </row>
    <row r="1227" spans="1:14" x14ac:dyDescent="0.25">
      <c r="A1227" t="s">
        <v>1377</v>
      </c>
      <c r="B1227" t="s">
        <v>84</v>
      </c>
      <c r="C1227" t="s">
        <v>31</v>
      </c>
      <c r="D1227">
        <v>57</v>
      </c>
      <c r="E1227">
        <v>65</v>
      </c>
      <c r="F1227">
        <v>59</v>
      </c>
      <c r="G1227">
        <v>40</v>
      </c>
      <c r="H1227">
        <v>221</v>
      </c>
      <c r="J1227" s="55"/>
      <c r="K1227" s="55"/>
      <c r="L1227" s="55"/>
      <c r="M1227" s="55"/>
      <c r="N1227" s="55"/>
    </row>
    <row r="1228" spans="1:14" x14ac:dyDescent="0.25">
      <c r="A1228" t="s">
        <v>1378</v>
      </c>
      <c r="B1228" t="s">
        <v>84</v>
      </c>
      <c r="C1228" t="s">
        <v>32</v>
      </c>
      <c r="D1228">
        <v>15</v>
      </c>
      <c r="E1228">
        <v>20</v>
      </c>
      <c r="F1228">
        <v>10</v>
      </c>
      <c r="G1228">
        <v>3</v>
      </c>
      <c r="H1228">
        <v>48</v>
      </c>
      <c r="J1228" s="55"/>
      <c r="K1228" s="55"/>
      <c r="L1228" s="55"/>
      <c r="M1228" s="55"/>
      <c r="N1228" s="55"/>
    </row>
    <row r="1229" spans="1:14" x14ac:dyDescent="0.25">
      <c r="A1229" t="s">
        <v>1379</v>
      </c>
      <c r="B1229" t="s">
        <v>84</v>
      </c>
      <c r="C1229" t="s">
        <v>33</v>
      </c>
      <c r="D1229">
        <v>21</v>
      </c>
      <c r="E1229">
        <v>16</v>
      </c>
      <c r="F1229">
        <v>15</v>
      </c>
      <c r="G1229">
        <v>13</v>
      </c>
      <c r="H1229">
        <v>65</v>
      </c>
      <c r="J1229" s="55"/>
      <c r="K1229" s="55"/>
      <c r="L1229" s="55"/>
      <c r="M1229" s="55"/>
      <c r="N1229" s="55"/>
    </row>
    <row r="1230" spans="1:14" x14ac:dyDescent="0.25">
      <c r="A1230" t="s">
        <v>1380</v>
      </c>
      <c r="B1230" t="s">
        <v>84</v>
      </c>
      <c r="C1230" t="s">
        <v>34</v>
      </c>
      <c r="D1230">
        <v>11</v>
      </c>
      <c r="E1230">
        <v>11</v>
      </c>
      <c r="F1230">
        <v>12</v>
      </c>
      <c r="G1230">
        <v>13</v>
      </c>
      <c r="H1230">
        <v>47</v>
      </c>
      <c r="J1230" s="55"/>
      <c r="K1230" s="55"/>
      <c r="L1230" s="55"/>
      <c r="M1230" s="55"/>
      <c r="N1230" s="55"/>
    </row>
    <row r="1231" spans="1:14" x14ac:dyDescent="0.25">
      <c r="A1231" t="s">
        <v>1381</v>
      </c>
      <c r="B1231" t="s">
        <v>84</v>
      </c>
      <c r="C1231" t="s">
        <v>35</v>
      </c>
      <c r="D1231">
        <v>12</v>
      </c>
      <c r="E1231">
        <v>9</v>
      </c>
      <c r="F1231">
        <v>7</v>
      </c>
      <c r="G1231">
        <v>4</v>
      </c>
      <c r="H1231">
        <v>32</v>
      </c>
      <c r="J1231" s="55"/>
      <c r="K1231" s="55"/>
      <c r="L1231" s="55"/>
      <c r="M1231" s="55"/>
      <c r="N1231" s="55"/>
    </row>
    <row r="1232" spans="1:14" x14ac:dyDescent="0.25">
      <c r="A1232" t="s">
        <v>1382</v>
      </c>
      <c r="B1232" t="s">
        <v>84</v>
      </c>
      <c r="C1232" t="s">
        <v>36</v>
      </c>
      <c r="D1232">
        <v>7</v>
      </c>
      <c r="E1232">
        <v>6</v>
      </c>
      <c r="F1232">
        <v>8</v>
      </c>
      <c r="G1232">
        <v>8</v>
      </c>
      <c r="H1232">
        <v>29</v>
      </c>
      <c r="J1232" s="55"/>
      <c r="K1232" s="55"/>
      <c r="L1232" s="55"/>
      <c r="M1232" s="55"/>
      <c r="N1232" s="55"/>
    </row>
    <row r="1233" spans="1:14" x14ac:dyDescent="0.25">
      <c r="A1233" t="s">
        <v>1383</v>
      </c>
      <c r="B1233" t="s">
        <v>84</v>
      </c>
      <c r="C1233" t="s">
        <v>37</v>
      </c>
      <c r="D1233">
        <v>11</v>
      </c>
      <c r="E1233">
        <v>10</v>
      </c>
      <c r="F1233">
        <v>13</v>
      </c>
      <c r="G1233">
        <v>6</v>
      </c>
      <c r="H1233">
        <v>40</v>
      </c>
      <c r="J1233" s="55"/>
      <c r="K1233" s="55"/>
      <c r="L1233" s="55"/>
      <c r="M1233" s="55"/>
      <c r="N1233" s="55"/>
    </row>
    <row r="1234" spans="1:14" x14ac:dyDescent="0.25">
      <c r="A1234" t="s">
        <v>1384</v>
      </c>
      <c r="B1234" t="s">
        <v>84</v>
      </c>
      <c r="C1234" t="s">
        <v>38</v>
      </c>
      <c r="D1234">
        <v>41</v>
      </c>
      <c r="E1234">
        <v>56</v>
      </c>
      <c r="F1234">
        <v>51</v>
      </c>
      <c r="G1234">
        <v>46</v>
      </c>
      <c r="H1234">
        <v>194</v>
      </c>
      <c r="J1234" s="55"/>
      <c r="K1234" s="55"/>
      <c r="L1234" s="55"/>
      <c r="M1234" s="55"/>
      <c r="N1234" s="55"/>
    </row>
    <row r="1235" spans="1:14" x14ac:dyDescent="0.25">
      <c r="A1235" t="s">
        <v>1385</v>
      </c>
      <c r="B1235" t="s">
        <v>84</v>
      </c>
      <c r="C1235" t="s">
        <v>39</v>
      </c>
      <c r="D1235">
        <v>11</v>
      </c>
      <c r="E1235">
        <v>16</v>
      </c>
      <c r="F1235">
        <v>9</v>
      </c>
      <c r="G1235">
        <v>9</v>
      </c>
      <c r="H1235">
        <v>45</v>
      </c>
      <c r="J1235" s="55"/>
      <c r="K1235" s="55"/>
      <c r="L1235" s="55"/>
      <c r="M1235" s="55"/>
      <c r="N1235" s="55"/>
    </row>
    <row r="1236" spans="1:14" x14ac:dyDescent="0.25">
      <c r="A1236" t="s">
        <v>1386</v>
      </c>
      <c r="B1236" t="s">
        <v>84</v>
      </c>
      <c r="C1236" t="s">
        <v>40</v>
      </c>
      <c r="D1236">
        <v>10</v>
      </c>
      <c r="E1236">
        <v>6</v>
      </c>
      <c r="F1236">
        <v>8</v>
      </c>
      <c r="G1236">
        <v>7</v>
      </c>
      <c r="H1236">
        <v>31</v>
      </c>
      <c r="J1236" s="55"/>
      <c r="K1236" s="55"/>
      <c r="L1236" s="55"/>
      <c r="M1236" s="55"/>
      <c r="N1236" s="55"/>
    </row>
    <row r="1237" spans="1:14" x14ac:dyDescent="0.25">
      <c r="A1237" t="s">
        <v>1387</v>
      </c>
      <c r="B1237" t="s">
        <v>84</v>
      </c>
      <c r="C1237" t="s">
        <v>134</v>
      </c>
      <c r="D1237">
        <v>4</v>
      </c>
      <c r="E1237">
        <v>4</v>
      </c>
      <c r="F1237">
        <v>4</v>
      </c>
      <c r="G1237">
        <v>5</v>
      </c>
      <c r="H1237">
        <v>17</v>
      </c>
      <c r="J1237" s="55"/>
      <c r="K1237" s="55"/>
      <c r="L1237" s="55"/>
      <c r="M1237" s="55"/>
      <c r="N1237" s="55"/>
    </row>
    <row r="1238" spans="1:14" x14ac:dyDescent="0.25">
      <c r="A1238" t="s">
        <v>1000</v>
      </c>
      <c r="B1238" t="s">
        <v>83</v>
      </c>
      <c r="C1238" t="s">
        <v>17</v>
      </c>
      <c r="D1238">
        <v>7</v>
      </c>
      <c r="E1238">
        <v>10</v>
      </c>
      <c r="F1238">
        <v>10</v>
      </c>
      <c r="G1238">
        <v>6</v>
      </c>
      <c r="H1238">
        <v>33</v>
      </c>
      <c r="J1238" s="55"/>
      <c r="K1238" s="55"/>
      <c r="L1238" s="55"/>
      <c r="M1238" s="55"/>
      <c r="N1238" s="55"/>
    </row>
    <row r="1239" spans="1:14" x14ac:dyDescent="0.25">
      <c r="A1239" t="s">
        <v>1001</v>
      </c>
      <c r="B1239" t="s">
        <v>83</v>
      </c>
      <c r="C1239" t="s">
        <v>18</v>
      </c>
      <c r="D1239">
        <v>3</v>
      </c>
      <c r="E1239">
        <v>3</v>
      </c>
      <c r="F1239">
        <v>5</v>
      </c>
      <c r="G1239">
        <v>3</v>
      </c>
      <c r="H1239">
        <v>14</v>
      </c>
      <c r="J1239" s="55"/>
      <c r="K1239" s="55"/>
      <c r="L1239" s="55"/>
      <c r="M1239" s="55"/>
      <c r="N1239" s="55"/>
    </row>
    <row r="1240" spans="1:14" x14ac:dyDescent="0.25">
      <c r="A1240" t="s">
        <v>1002</v>
      </c>
      <c r="B1240" t="s">
        <v>83</v>
      </c>
      <c r="C1240" t="s">
        <v>19</v>
      </c>
      <c r="D1240" t="s">
        <v>132</v>
      </c>
      <c r="E1240" t="s">
        <v>132</v>
      </c>
      <c r="F1240" t="s">
        <v>132</v>
      </c>
      <c r="G1240" t="s">
        <v>132</v>
      </c>
      <c r="H1240">
        <v>5</v>
      </c>
      <c r="J1240" s="55"/>
      <c r="K1240" s="55"/>
      <c r="L1240" s="55"/>
      <c r="M1240" s="55"/>
      <c r="N1240" s="55"/>
    </row>
    <row r="1241" spans="1:14" x14ac:dyDescent="0.25">
      <c r="A1241" t="s">
        <v>1003</v>
      </c>
      <c r="B1241" t="s">
        <v>83</v>
      </c>
      <c r="C1241" t="s">
        <v>20</v>
      </c>
      <c r="D1241">
        <v>4</v>
      </c>
      <c r="E1241">
        <v>5</v>
      </c>
      <c r="F1241">
        <v>3</v>
      </c>
      <c r="G1241">
        <v>3</v>
      </c>
      <c r="H1241">
        <v>15</v>
      </c>
      <c r="J1241" s="55"/>
      <c r="K1241" s="55"/>
      <c r="L1241" s="55"/>
      <c r="M1241" s="55"/>
      <c r="N1241" s="55"/>
    </row>
    <row r="1242" spans="1:14" x14ac:dyDescent="0.25">
      <c r="A1242" t="s">
        <v>1004</v>
      </c>
      <c r="B1242" t="s">
        <v>83</v>
      </c>
      <c r="C1242" t="s">
        <v>21</v>
      </c>
      <c r="D1242">
        <v>6</v>
      </c>
      <c r="E1242">
        <v>4</v>
      </c>
      <c r="F1242">
        <v>5</v>
      </c>
      <c r="G1242" t="s">
        <v>132</v>
      </c>
      <c r="H1242">
        <v>17</v>
      </c>
      <c r="J1242" s="55"/>
      <c r="K1242" s="55"/>
      <c r="L1242" s="55"/>
      <c r="M1242" s="55"/>
      <c r="N1242" s="55"/>
    </row>
    <row r="1243" spans="1:14" x14ac:dyDescent="0.25">
      <c r="A1243" t="s">
        <v>1005</v>
      </c>
      <c r="B1243" t="s">
        <v>83</v>
      </c>
      <c r="C1243" t="s">
        <v>115</v>
      </c>
      <c r="D1243">
        <v>14</v>
      </c>
      <c r="E1243">
        <v>11</v>
      </c>
      <c r="F1243">
        <v>6</v>
      </c>
      <c r="G1243">
        <v>5</v>
      </c>
      <c r="H1243">
        <v>36</v>
      </c>
      <c r="J1243" s="55"/>
      <c r="K1243" s="55"/>
      <c r="L1243" s="55"/>
      <c r="M1243" s="55"/>
      <c r="N1243" s="55"/>
    </row>
    <row r="1244" spans="1:14" x14ac:dyDescent="0.25">
      <c r="A1244" t="s">
        <v>1006</v>
      </c>
      <c r="B1244" t="s">
        <v>83</v>
      </c>
      <c r="C1244" t="s">
        <v>22</v>
      </c>
      <c r="D1244">
        <v>7</v>
      </c>
      <c r="E1244" t="s">
        <v>132</v>
      </c>
      <c r="F1244" t="s">
        <v>132</v>
      </c>
      <c r="G1244" t="s">
        <v>132</v>
      </c>
      <c r="H1244">
        <v>10</v>
      </c>
      <c r="J1244" s="55"/>
      <c r="K1244" s="55"/>
      <c r="L1244" s="55"/>
      <c r="M1244" s="55"/>
      <c r="N1244" s="55"/>
    </row>
    <row r="1245" spans="1:14" x14ac:dyDescent="0.25">
      <c r="A1245" t="s">
        <v>1007</v>
      </c>
      <c r="B1245" t="s">
        <v>83</v>
      </c>
      <c r="C1245" t="s">
        <v>23</v>
      </c>
      <c r="D1245">
        <v>4</v>
      </c>
      <c r="E1245">
        <v>5</v>
      </c>
      <c r="F1245" t="s">
        <v>132</v>
      </c>
      <c r="G1245" t="s">
        <v>132</v>
      </c>
      <c r="H1245">
        <v>11</v>
      </c>
      <c r="J1245" s="55"/>
      <c r="K1245" s="55"/>
      <c r="L1245" s="55"/>
      <c r="M1245" s="55"/>
      <c r="N1245" s="55"/>
    </row>
    <row r="1246" spans="1:14" x14ac:dyDescent="0.25">
      <c r="A1246" t="s">
        <v>1008</v>
      </c>
      <c r="B1246" t="s">
        <v>83</v>
      </c>
      <c r="C1246" t="s">
        <v>24</v>
      </c>
      <c r="D1246" t="s">
        <v>132</v>
      </c>
      <c r="E1246" t="s">
        <v>132</v>
      </c>
      <c r="F1246" t="s">
        <v>132</v>
      </c>
      <c r="G1246">
        <v>5</v>
      </c>
      <c r="H1246">
        <v>7</v>
      </c>
      <c r="J1246" s="55"/>
      <c r="K1246" s="55"/>
      <c r="L1246" s="55"/>
      <c r="M1246" s="55"/>
      <c r="N1246" s="55"/>
    </row>
    <row r="1247" spans="1:14" x14ac:dyDescent="0.25">
      <c r="A1247" t="s">
        <v>1009</v>
      </c>
      <c r="B1247" t="s">
        <v>83</v>
      </c>
      <c r="C1247" t="s">
        <v>25</v>
      </c>
      <c r="D1247">
        <v>25</v>
      </c>
      <c r="E1247">
        <v>26</v>
      </c>
      <c r="F1247">
        <v>10</v>
      </c>
      <c r="G1247">
        <v>12</v>
      </c>
      <c r="H1247">
        <v>73</v>
      </c>
      <c r="J1247" s="55"/>
      <c r="K1247" s="55"/>
      <c r="L1247" s="55"/>
      <c r="M1247" s="55"/>
      <c r="N1247" s="55"/>
    </row>
    <row r="1248" spans="1:14" x14ac:dyDescent="0.25">
      <c r="A1248" t="s">
        <v>1010</v>
      </c>
      <c r="B1248" t="s">
        <v>83</v>
      </c>
      <c r="C1248" t="s">
        <v>26</v>
      </c>
      <c r="D1248" t="s">
        <v>132</v>
      </c>
      <c r="E1248" t="s">
        <v>132</v>
      </c>
      <c r="F1248" t="s">
        <v>132</v>
      </c>
      <c r="G1248" t="s">
        <v>132</v>
      </c>
      <c r="H1248" t="s">
        <v>132</v>
      </c>
      <c r="J1248" s="55"/>
      <c r="K1248" s="55"/>
      <c r="L1248" s="55"/>
      <c r="M1248" s="55"/>
      <c r="N1248" s="55"/>
    </row>
    <row r="1249" spans="1:14" x14ac:dyDescent="0.25">
      <c r="A1249" t="s">
        <v>1011</v>
      </c>
      <c r="B1249" t="s">
        <v>83</v>
      </c>
      <c r="C1249" t="s">
        <v>27</v>
      </c>
      <c r="D1249">
        <v>5</v>
      </c>
      <c r="E1249">
        <v>11</v>
      </c>
      <c r="F1249">
        <v>7</v>
      </c>
      <c r="G1249">
        <v>8</v>
      </c>
      <c r="H1249">
        <v>31</v>
      </c>
      <c r="J1249" s="55"/>
      <c r="K1249" s="55"/>
      <c r="L1249" s="55"/>
      <c r="M1249" s="55"/>
      <c r="N1249" s="55"/>
    </row>
    <row r="1250" spans="1:14" x14ac:dyDescent="0.25">
      <c r="A1250" t="s">
        <v>1012</v>
      </c>
      <c r="B1250" t="s">
        <v>83</v>
      </c>
      <c r="C1250" t="s">
        <v>28</v>
      </c>
      <c r="D1250">
        <v>8</v>
      </c>
      <c r="E1250">
        <v>8</v>
      </c>
      <c r="F1250">
        <v>5</v>
      </c>
      <c r="G1250">
        <v>3</v>
      </c>
      <c r="H1250">
        <v>24</v>
      </c>
      <c r="J1250" s="55"/>
      <c r="K1250" s="55"/>
      <c r="L1250" s="55"/>
      <c r="M1250" s="55"/>
      <c r="N1250" s="55"/>
    </row>
    <row r="1251" spans="1:14" x14ac:dyDescent="0.25">
      <c r="A1251" t="s">
        <v>1013</v>
      </c>
      <c r="B1251" t="s">
        <v>83</v>
      </c>
      <c r="C1251" t="s">
        <v>29</v>
      </c>
      <c r="D1251" t="s">
        <v>132</v>
      </c>
      <c r="E1251" t="s">
        <v>132</v>
      </c>
      <c r="F1251" t="s">
        <v>132</v>
      </c>
      <c r="G1251" t="s">
        <v>132</v>
      </c>
      <c r="H1251" t="s">
        <v>132</v>
      </c>
      <c r="J1251" s="55"/>
      <c r="K1251" s="55"/>
      <c r="L1251" s="55"/>
      <c r="M1251" s="55"/>
      <c r="N1251" s="55"/>
    </row>
    <row r="1252" spans="1:14" x14ac:dyDescent="0.25">
      <c r="A1252" t="s">
        <v>1014</v>
      </c>
      <c r="B1252" t="s">
        <v>83</v>
      </c>
      <c r="C1252" t="s">
        <v>30</v>
      </c>
      <c r="D1252">
        <v>3</v>
      </c>
      <c r="E1252" t="s">
        <v>132</v>
      </c>
      <c r="F1252">
        <v>3</v>
      </c>
      <c r="G1252" t="s">
        <v>132</v>
      </c>
      <c r="H1252">
        <v>8</v>
      </c>
      <c r="J1252" s="55"/>
      <c r="K1252" s="55"/>
      <c r="L1252" s="55"/>
      <c r="M1252" s="55"/>
      <c r="N1252" s="55"/>
    </row>
    <row r="1253" spans="1:14" x14ac:dyDescent="0.25">
      <c r="A1253" t="s">
        <v>1015</v>
      </c>
      <c r="B1253" t="s">
        <v>83</v>
      </c>
      <c r="C1253" t="s">
        <v>31</v>
      </c>
      <c r="D1253">
        <v>19</v>
      </c>
      <c r="E1253">
        <v>14</v>
      </c>
      <c r="F1253">
        <v>22</v>
      </c>
      <c r="G1253">
        <v>10</v>
      </c>
      <c r="H1253">
        <v>65</v>
      </c>
      <c r="J1253" s="55"/>
      <c r="K1253" s="55"/>
      <c r="L1253" s="55"/>
      <c r="M1253" s="55"/>
      <c r="N1253" s="55"/>
    </row>
    <row r="1254" spans="1:14" x14ac:dyDescent="0.25">
      <c r="A1254" t="s">
        <v>1016</v>
      </c>
      <c r="B1254" t="s">
        <v>83</v>
      </c>
      <c r="C1254" t="s">
        <v>32</v>
      </c>
      <c r="D1254">
        <v>6</v>
      </c>
      <c r="E1254">
        <v>4</v>
      </c>
      <c r="F1254" t="s">
        <v>132</v>
      </c>
      <c r="G1254">
        <v>5</v>
      </c>
      <c r="H1254">
        <v>17</v>
      </c>
      <c r="J1254" s="55"/>
      <c r="K1254" s="55"/>
      <c r="L1254" s="55"/>
      <c r="M1254" s="55"/>
      <c r="N1254" s="55"/>
    </row>
    <row r="1255" spans="1:14" x14ac:dyDescent="0.25">
      <c r="A1255" t="s">
        <v>1017</v>
      </c>
      <c r="B1255" t="s">
        <v>83</v>
      </c>
      <c r="C1255" t="s">
        <v>33</v>
      </c>
      <c r="D1255">
        <v>8</v>
      </c>
      <c r="E1255">
        <v>6</v>
      </c>
      <c r="F1255">
        <v>3</v>
      </c>
      <c r="G1255">
        <v>4</v>
      </c>
      <c r="H1255">
        <v>21</v>
      </c>
      <c r="J1255" s="55"/>
      <c r="K1255" s="55"/>
      <c r="L1255" s="55"/>
      <c r="M1255" s="55"/>
      <c r="N1255" s="55"/>
    </row>
    <row r="1256" spans="1:14" x14ac:dyDescent="0.25">
      <c r="A1256" t="s">
        <v>1018</v>
      </c>
      <c r="B1256" t="s">
        <v>83</v>
      </c>
      <c r="C1256" t="s">
        <v>34</v>
      </c>
      <c r="D1256">
        <v>7</v>
      </c>
      <c r="E1256">
        <v>11</v>
      </c>
      <c r="F1256">
        <v>8</v>
      </c>
      <c r="G1256">
        <v>5</v>
      </c>
      <c r="H1256">
        <v>31</v>
      </c>
      <c r="J1256" s="55"/>
      <c r="K1256" s="55"/>
      <c r="L1256" s="55"/>
      <c r="M1256" s="55"/>
      <c r="N1256" s="55"/>
    </row>
    <row r="1257" spans="1:14" x14ac:dyDescent="0.25">
      <c r="A1257" t="s">
        <v>1019</v>
      </c>
      <c r="B1257" t="s">
        <v>83</v>
      </c>
      <c r="C1257" t="s">
        <v>35</v>
      </c>
      <c r="D1257" t="s">
        <v>132</v>
      </c>
      <c r="E1257" t="s">
        <v>132</v>
      </c>
      <c r="F1257">
        <v>3</v>
      </c>
      <c r="G1257" t="s">
        <v>132</v>
      </c>
      <c r="H1257">
        <v>6</v>
      </c>
      <c r="J1257" s="55"/>
      <c r="K1257" s="55"/>
      <c r="L1257" s="55"/>
      <c r="M1257" s="55"/>
      <c r="N1257" s="55"/>
    </row>
    <row r="1258" spans="1:14" x14ac:dyDescent="0.25">
      <c r="A1258" t="s">
        <v>1020</v>
      </c>
      <c r="B1258" t="s">
        <v>83</v>
      </c>
      <c r="C1258" t="s">
        <v>36</v>
      </c>
      <c r="D1258" t="s">
        <v>132</v>
      </c>
      <c r="E1258">
        <v>5</v>
      </c>
      <c r="F1258">
        <v>3</v>
      </c>
      <c r="G1258" t="s">
        <v>132</v>
      </c>
      <c r="H1258">
        <v>11</v>
      </c>
      <c r="J1258" s="55"/>
      <c r="K1258" s="55"/>
      <c r="L1258" s="55"/>
      <c r="M1258" s="55"/>
      <c r="N1258" s="55"/>
    </row>
    <row r="1259" spans="1:14" x14ac:dyDescent="0.25">
      <c r="A1259" t="s">
        <v>1021</v>
      </c>
      <c r="B1259" t="s">
        <v>83</v>
      </c>
      <c r="C1259" t="s">
        <v>37</v>
      </c>
      <c r="D1259">
        <v>3</v>
      </c>
      <c r="E1259">
        <v>3</v>
      </c>
      <c r="F1259" t="s">
        <v>132</v>
      </c>
      <c r="G1259">
        <v>7</v>
      </c>
      <c r="H1259">
        <v>15</v>
      </c>
      <c r="J1259" s="55"/>
      <c r="K1259" s="55"/>
      <c r="L1259" s="55"/>
      <c r="M1259" s="55"/>
      <c r="N1259" s="55"/>
    </row>
    <row r="1260" spans="1:14" x14ac:dyDescent="0.25">
      <c r="A1260" t="s">
        <v>1022</v>
      </c>
      <c r="B1260" t="s">
        <v>83</v>
      </c>
      <c r="C1260" t="s">
        <v>38</v>
      </c>
      <c r="D1260">
        <v>12</v>
      </c>
      <c r="E1260">
        <v>14</v>
      </c>
      <c r="F1260">
        <v>19</v>
      </c>
      <c r="G1260">
        <v>16</v>
      </c>
      <c r="H1260">
        <v>61</v>
      </c>
      <c r="J1260" s="55"/>
      <c r="K1260" s="55"/>
      <c r="L1260" s="55"/>
      <c r="M1260" s="55"/>
      <c r="N1260" s="55"/>
    </row>
    <row r="1261" spans="1:14" x14ac:dyDescent="0.25">
      <c r="A1261" t="s">
        <v>1023</v>
      </c>
      <c r="B1261" t="s">
        <v>83</v>
      </c>
      <c r="C1261" t="s">
        <v>39</v>
      </c>
      <c r="D1261">
        <v>4</v>
      </c>
      <c r="E1261">
        <v>6</v>
      </c>
      <c r="F1261" t="s">
        <v>132</v>
      </c>
      <c r="G1261">
        <v>3</v>
      </c>
      <c r="H1261">
        <v>14</v>
      </c>
      <c r="J1261" s="55"/>
      <c r="K1261" s="55"/>
      <c r="L1261" s="55"/>
      <c r="M1261" s="55"/>
      <c r="N1261" s="55"/>
    </row>
    <row r="1262" spans="1:14" x14ac:dyDescent="0.25">
      <c r="A1262" t="s">
        <v>1024</v>
      </c>
      <c r="B1262" t="s">
        <v>83</v>
      </c>
      <c r="C1262" t="s">
        <v>40</v>
      </c>
      <c r="D1262" t="s">
        <v>132</v>
      </c>
      <c r="E1262" t="s">
        <v>132</v>
      </c>
      <c r="F1262">
        <v>3</v>
      </c>
      <c r="G1262">
        <v>4</v>
      </c>
      <c r="H1262">
        <v>10</v>
      </c>
      <c r="J1262" s="55"/>
      <c r="K1262" s="55"/>
      <c r="L1262" s="55"/>
      <c r="M1262" s="55"/>
      <c r="N1262" s="55"/>
    </row>
    <row r="1263" spans="1:14" x14ac:dyDescent="0.25">
      <c r="A1263" t="s">
        <v>1025</v>
      </c>
      <c r="B1263" t="s">
        <v>83</v>
      </c>
      <c r="C1263" t="s">
        <v>134</v>
      </c>
      <c r="D1263">
        <v>3</v>
      </c>
      <c r="E1263">
        <v>3</v>
      </c>
      <c r="F1263">
        <v>3</v>
      </c>
      <c r="G1263">
        <v>3</v>
      </c>
      <c r="H1263">
        <v>12</v>
      </c>
      <c r="J1263" s="55"/>
      <c r="K1263" s="55"/>
      <c r="L1263" s="55"/>
      <c r="M1263" s="55"/>
      <c r="N1263" s="55"/>
    </row>
    <row r="1264" spans="1:14" x14ac:dyDescent="0.25">
      <c r="A1264" t="s">
        <v>1388</v>
      </c>
      <c r="B1264" t="s">
        <v>161</v>
      </c>
      <c r="C1264" t="s">
        <v>17</v>
      </c>
      <c r="D1264">
        <v>29</v>
      </c>
      <c r="E1264">
        <v>25</v>
      </c>
      <c r="F1264">
        <v>32</v>
      </c>
      <c r="G1264">
        <v>22</v>
      </c>
      <c r="H1264">
        <v>108</v>
      </c>
      <c r="J1264" s="55"/>
      <c r="K1264" s="55"/>
      <c r="L1264" s="55"/>
      <c r="M1264" s="55"/>
      <c r="N1264" s="55"/>
    </row>
    <row r="1265" spans="1:14" x14ac:dyDescent="0.25">
      <c r="A1265" t="s">
        <v>1389</v>
      </c>
      <c r="B1265" t="s">
        <v>161</v>
      </c>
      <c r="C1265" t="s">
        <v>18</v>
      </c>
      <c r="D1265">
        <v>11</v>
      </c>
      <c r="E1265">
        <v>13</v>
      </c>
      <c r="F1265">
        <v>17</v>
      </c>
      <c r="G1265">
        <v>8</v>
      </c>
      <c r="H1265">
        <v>49</v>
      </c>
      <c r="J1265" s="55"/>
      <c r="K1265" s="55"/>
      <c r="L1265" s="55"/>
      <c r="M1265" s="55"/>
      <c r="N1265" s="55"/>
    </row>
    <row r="1266" spans="1:14" x14ac:dyDescent="0.25">
      <c r="A1266" t="s">
        <v>1390</v>
      </c>
      <c r="B1266" t="s">
        <v>161</v>
      </c>
      <c r="C1266" t="s">
        <v>19</v>
      </c>
      <c r="D1266" t="s">
        <v>132</v>
      </c>
      <c r="E1266">
        <v>3</v>
      </c>
      <c r="F1266" t="s">
        <v>132</v>
      </c>
      <c r="G1266">
        <v>4</v>
      </c>
      <c r="H1266">
        <v>10</v>
      </c>
      <c r="J1266" s="55"/>
      <c r="K1266" s="55"/>
      <c r="L1266" s="55"/>
      <c r="M1266" s="55"/>
      <c r="N1266" s="55"/>
    </row>
    <row r="1267" spans="1:14" x14ac:dyDescent="0.25">
      <c r="A1267" t="s">
        <v>1391</v>
      </c>
      <c r="B1267" t="s">
        <v>161</v>
      </c>
      <c r="C1267" t="s">
        <v>20</v>
      </c>
      <c r="D1267">
        <v>16</v>
      </c>
      <c r="E1267">
        <v>11</v>
      </c>
      <c r="F1267">
        <v>14</v>
      </c>
      <c r="G1267">
        <v>10</v>
      </c>
      <c r="H1267">
        <v>51</v>
      </c>
      <c r="J1267" s="55"/>
      <c r="K1267" s="55"/>
      <c r="L1267" s="55"/>
      <c r="M1267" s="55"/>
      <c r="N1267" s="55"/>
    </row>
    <row r="1268" spans="1:14" x14ac:dyDescent="0.25">
      <c r="A1268" t="s">
        <v>1392</v>
      </c>
      <c r="B1268" t="s">
        <v>161</v>
      </c>
      <c r="C1268" t="s">
        <v>21</v>
      </c>
      <c r="D1268">
        <v>25</v>
      </c>
      <c r="E1268">
        <v>16</v>
      </c>
      <c r="F1268">
        <v>24</v>
      </c>
      <c r="G1268">
        <v>11</v>
      </c>
      <c r="H1268">
        <v>76</v>
      </c>
      <c r="J1268" s="55"/>
      <c r="K1268" s="55"/>
      <c r="L1268" s="55"/>
      <c r="M1268" s="55"/>
      <c r="N1268" s="55"/>
    </row>
    <row r="1269" spans="1:14" x14ac:dyDescent="0.25">
      <c r="A1269" t="s">
        <v>1393</v>
      </c>
      <c r="B1269" t="s">
        <v>161</v>
      </c>
      <c r="C1269" t="s">
        <v>115</v>
      </c>
      <c r="D1269">
        <v>40</v>
      </c>
      <c r="E1269">
        <v>39</v>
      </c>
      <c r="F1269">
        <v>20</v>
      </c>
      <c r="G1269">
        <v>19</v>
      </c>
      <c r="H1269">
        <v>118</v>
      </c>
      <c r="J1269" s="55"/>
      <c r="K1269" s="55"/>
      <c r="L1269" s="55"/>
      <c r="M1269" s="55"/>
      <c r="N1269" s="55"/>
    </row>
    <row r="1270" spans="1:14" x14ac:dyDescent="0.25">
      <c r="A1270" t="s">
        <v>1394</v>
      </c>
      <c r="B1270" t="s">
        <v>161</v>
      </c>
      <c r="C1270" t="s">
        <v>22</v>
      </c>
      <c r="D1270">
        <v>15</v>
      </c>
      <c r="E1270">
        <v>13</v>
      </c>
      <c r="F1270">
        <v>14</v>
      </c>
      <c r="G1270">
        <v>5</v>
      </c>
      <c r="H1270">
        <v>47</v>
      </c>
      <c r="J1270" s="55"/>
      <c r="K1270" s="55"/>
      <c r="L1270" s="55"/>
      <c r="M1270" s="55"/>
      <c r="N1270" s="55"/>
    </row>
    <row r="1271" spans="1:14" x14ac:dyDescent="0.25">
      <c r="A1271" t="s">
        <v>1395</v>
      </c>
      <c r="B1271" t="s">
        <v>161</v>
      </c>
      <c r="C1271" t="s">
        <v>23</v>
      </c>
      <c r="D1271">
        <v>10</v>
      </c>
      <c r="E1271">
        <v>5</v>
      </c>
      <c r="F1271">
        <v>6</v>
      </c>
      <c r="G1271">
        <v>6</v>
      </c>
      <c r="H1271">
        <v>27</v>
      </c>
      <c r="J1271" s="55"/>
      <c r="K1271" s="55"/>
      <c r="L1271" s="55"/>
      <c r="M1271" s="55"/>
      <c r="N1271" s="55"/>
    </row>
    <row r="1272" spans="1:14" x14ac:dyDescent="0.25">
      <c r="A1272" t="s">
        <v>1396</v>
      </c>
      <c r="B1272" t="s">
        <v>161</v>
      </c>
      <c r="C1272" t="s">
        <v>24</v>
      </c>
      <c r="D1272">
        <v>8</v>
      </c>
      <c r="E1272">
        <v>7</v>
      </c>
      <c r="F1272">
        <v>7</v>
      </c>
      <c r="G1272">
        <v>9</v>
      </c>
      <c r="H1272">
        <v>31</v>
      </c>
      <c r="J1272" s="55"/>
      <c r="K1272" s="55"/>
      <c r="L1272" s="55"/>
      <c r="M1272" s="55"/>
      <c r="N1272" s="55"/>
    </row>
    <row r="1273" spans="1:14" x14ac:dyDescent="0.25">
      <c r="A1273" t="s">
        <v>1397</v>
      </c>
      <c r="B1273" t="s">
        <v>161</v>
      </c>
      <c r="C1273" t="s">
        <v>25</v>
      </c>
      <c r="D1273">
        <v>133</v>
      </c>
      <c r="E1273">
        <v>109</v>
      </c>
      <c r="F1273">
        <v>109</v>
      </c>
      <c r="G1273">
        <v>61</v>
      </c>
      <c r="H1273">
        <v>412</v>
      </c>
      <c r="J1273" s="55"/>
      <c r="K1273" s="55"/>
      <c r="L1273" s="55"/>
      <c r="M1273" s="55"/>
      <c r="N1273" s="55"/>
    </row>
    <row r="1274" spans="1:14" x14ac:dyDescent="0.25">
      <c r="A1274" t="s">
        <v>1398</v>
      </c>
      <c r="B1274" t="s">
        <v>161</v>
      </c>
      <c r="C1274" t="s">
        <v>26</v>
      </c>
      <c r="D1274" t="s">
        <v>132</v>
      </c>
      <c r="E1274">
        <v>5</v>
      </c>
      <c r="F1274">
        <v>3</v>
      </c>
      <c r="G1274" t="s">
        <v>132</v>
      </c>
      <c r="H1274">
        <v>10</v>
      </c>
      <c r="J1274" s="55"/>
      <c r="K1274" s="55"/>
      <c r="L1274" s="55"/>
      <c r="M1274" s="55"/>
      <c r="N1274" s="55"/>
    </row>
    <row r="1275" spans="1:14" x14ac:dyDescent="0.25">
      <c r="A1275" t="s">
        <v>1399</v>
      </c>
      <c r="B1275" t="s">
        <v>161</v>
      </c>
      <c r="C1275" t="s">
        <v>27</v>
      </c>
      <c r="D1275">
        <v>22</v>
      </c>
      <c r="E1275">
        <v>19</v>
      </c>
      <c r="F1275">
        <v>24</v>
      </c>
      <c r="G1275">
        <v>24</v>
      </c>
      <c r="H1275">
        <v>89</v>
      </c>
      <c r="J1275" s="55"/>
      <c r="K1275" s="55"/>
      <c r="L1275" s="55"/>
      <c r="M1275" s="55"/>
      <c r="N1275" s="55"/>
    </row>
    <row r="1276" spans="1:14" x14ac:dyDescent="0.25">
      <c r="A1276" t="s">
        <v>1400</v>
      </c>
      <c r="B1276" t="s">
        <v>161</v>
      </c>
      <c r="C1276" t="s">
        <v>28</v>
      </c>
      <c r="D1276">
        <v>18</v>
      </c>
      <c r="E1276">
        <v>16</v>
      </c>
      <c r="F1276">
        <v>20</v>
      </c>
      <c r="G1276">
        <v>9</v>
      </c>
      <c r="H1276">
        <v>63</v>
      </c>
      <c r="J1276" s="55"/>
      <c r="K1276" s="55"/>
      <c r="L1276" s="55"/>
      <c r="M1276" s="55"/>
      <c r="N1276" s="55"/>
    </row>
    <row r="1277" spans="1:14" x14ac:dyDescent="0.25">
      <c r="A1277" t="s">
        <v>1401</v>
      </c>
      <c r="B1277" t="s">
        <v>161</v>
      </c>
      <c r="C1277" t="s">
        <v>29</v>
      </c>
      <c r="D1277" t="s">
        <v>132</v>
      </c>
      <c r="E1277">
        <v>5</v>
      </c>
      <c r="F1277">
        <v>4</v>
      </c>
      <c r="G1277">
        <v>3</v>
      </c>
      <c r="H1277">
        <v>12</v>
      </c>
      <c r="J1277" s="55"/>
      <c r="K1277" s="55"/>
      <c r="L1277" s="55"/>
      <c r="M1277" s="55"/>
      <c r="N1277" s="55"/>
    </row>
    <row r="1278" spans="1:14" x14ac:dyDescent="0.25">
      <c r="A1278" t="s">
        <v>1402</v>
      </c>
      <c r="B1278" t="s">
        <v>161</v>
      </c>
      <c r="C1278" t="s">
        <v>30</v>
      </c>
      <c r="D1278">
        <v>13</v>
      </c>
      <c r="E1278">
        <v>15</v>
      </c>
      <c r="F1278">
        <v>19</v>
      </c>
      <c r="G1278">
        <v>13</v>
      </c>
      <c r="H1278">
        <v>60</v>
      </c>
      <c r="J1278" s="55"/>
      <c r="K1278" s="55"/>
      <c r="L1278" s="55"/>
      <c r="M1278" s="55"/>
      <c r="N1278" s="55"/>
    </row>
    <row r="1279" spans="1:14" x14ac:dyDescent="0.25">
      <c r="A1279" t="s">
        <v>1403</v>
      </c>
      <c r="B1279" t="s">
        <v>161</v>
      </c>
      <c r="C1279" t="s">
        <v>31</v>
      </c>
      <c r="D1279">
        <v>73</v>
      </c>
      <c r="E1279">
        <v>65</v>
      </c>
      <c r="F1279">
        <v>83</v>
      </c>
      <c r="G1279">
        <v>44</v>
      </c>
      <c r="H1279">
        <v>265</v>
      </c>
      <c r="J1279" s="55"/>
      <c r="K1279" s="55"/>
      <c r="L1279" s="55"/>
      <c r="M1279" s="55"/>
      <c r="N1279" s="55"/>
    </row>
    <row r="1280" spans="1:14" x14ac:dyDescent="0.25">
      <c r="A1280" t="s">
        <v>1404</v>
      </c>
      <c r="B1280" t="s">
        <v>161</v>
      </c>
      <c r="C1280" t="s">
        <v>32</v>
      </c>
      <c r="D1280">
        <v>18</v>
      </c>
      <c r="E1280">
        <v>19</v>
      </c>
      <c r="F1280">
        <v>10</v>
      </c>
      <c r="G1280">
        <v>7</v>
      </c>
      <c r="H1280">
        <v>54</v>
      </c>
      <c r="J1280" s="55"/>
      <c r="K1280" s="55"/>
      <c r="L1280" s="55"/>
      <c r="M1280" s="55"/>
      <c r="N1280" s="55"/>
    </row>
    <row r="1281" spans="1:14" x14ac:dyDescent="0.25">
      <c r="A1281" t="s">
        <v>1405</v>
      </c>
      <c r="B1281" t="s">
        <v>161</v>
      </c>
      <c r="C1281" t="s">
        <v>33</v>
      </c>
      <c r="D1281">
        <v>26</v>
      </c>
      <c r="E1281">
        <v>28</v>
      </c>
      <c r="F1281">
        <v>8</v>
      </c>
      <c r="G1281">
        <v>12</v>
      </c>
      <c r="H1281">
        <v>74</v>
      </c>
      <c r="J1281" s="55"/>
      <c r="K1281" s="55"/>
      <c r="L1281" s="55"/>
      <c r="M1281" s="55"/>
      <c r="N1281" s="55"/>
    </row>
    <row r="1282" spans="1:14" x14ac:dyDescent="0.25">
      <c r="A1282" t="s">
        <v>1406</v>
      </c>
      <c r="B1282" t="s">
        <v>161</v>
      </c>
      <c r="C1282" t="s">
        <v>34</v>
      </c>
      <c r="D1282">
        <v>9</v>
      </c>
      <c r="E1282">
        <v>10</v>
      </c>
      <c r="F1282">
        <v>20</v>
      </c>
      <c r="G1282">
        <v>10</v>
      </c>
      <c r="H1282">
        <v>49</v>
      </c>
      <c r="J1282" s="55"/>
      <c r="K1282" s="55"/>
      <c r="L1282" s="55"/>
      <c r="M1282" s="55"/>
      <c r="N1282" s="55"/>
    </row>
    <row r="1283" spans="1:14" x14ac:dyDescent="0.25">
      <c r="A1283" t="s">
        <v>1407</v>
      </c>
      <c r="B1283" t="s">
        <v>161</v>
      </c>
      <c r="C1283" t="s">
        <v>35</v>
      </c>
      <c r="D1283">
        <v>12</v>
      </c>
      <c r="E1283">
        <v>15</v>
      </c>
      <c r="F1283">
        <v>6</v>
      </c>
      <c r="G1283">
        <v>9</v>
      </c>
      <c r="H1283">
        <v>42</v>
      </c>
      <c r="J1283" s="55"/>
      <c r="K1283" s="55"/>
      <c r="L1283" s="55"/>
      <c r="M1283" s="55"/>
      <c r="N1283" s="55"/>
    </row>
    <row r="1284" spans="1:14" x14ac:dyDescent="0.25">
      <c r="A1284" t="s">
        <v>1408</v>
      </c>
      <c r="B1284" t="s">
        <v>161</v>
      </c>
      <c r="C1284" t="s">
        <v>36</v>
      </c>
      <c r="D1284">
        <v>8</v>
      </c>
      <c r="E1284">
        <v>8</v>
      </c>
      <c r="F1284" t="s">
        <v>132</v>
      </c>
      <c r="G1284">
        <v>7</v>
      </c>
      <c r="H1284">
        <v>25</v>
      </c>
      <c r="J1284" s="55"/>
      <c r="K1284" s="55"/>
      <c r="L1284" s="55"/>
      <c r="M1284" s="55"/>
      <c r="N1284" s="55"/>
    </row>
    <row r="1285" spans="1:14" x14ac:dyDescent="0.25">
      <c r="A1285" t="s">
        <v>1409</v>
      </c>
      <c r="B1285" t="s">
        <v>161</v>
      </c>
      <c r="C1285" t="s">
        <v>37</v>
      </c>
      <c r="D1285">
        <v>19</v>
      </c>
      <c r="E1285">
        <v>26</v>
      </c>
      <c r="F1285">
        <v>19</v>
      </c>
      <c r="G1285">
        <v>11</v>
      </c>
      <c r="H1285">
        <v>75</v>
      </c>
      <c r="J1285" s="55"/>
      <c r="K1285" s="55"/>
      <c r="L1285" s="55"/>
      <c r="M1285" s="55"/>
      <c r="N1285" s="55"/>
    </row>
    <row r="1286" spans="1:14" x14ac:dyDescent="0.25">
      <c r="A1286" t="s">
        <v>1410</v>
      </c>
      <c r="B1286" t="s">
        <v>161</v>
      </c>
      <c r="C1286" t="s">
        <v>38</v>
      </c>
      <c r="D1286">
        <v>40</v>
      </c>
      <c r="E1286">
        <v>45</v>
      </c>
      <c r="F1286">
        <v>53</v>
      </c>
      <c r="G1286">
        <v>44</v>
      </c>
      <c r="H1286">
        <v>182</v>
      </c>
      <c r="J1286" s="55"/>
      <c r="K1286" s="55"/>
      <c r="L1286" s="55"/>
      <c r="M1286" s="55"/>
      <c r="N1286" s="55"/>
    </row>
    <row r="1287" spans="1:14" x14ac:dyDescent="0.25">
      <c r="A1287" t="s">
        <v>1411</v>
      </c>
      <c r="B1287" t="s">
        <v>161</v>
      </c>
      <c r="C1287" t="s">
        <v>39</v>
      </c>
      <c r="D1287">
        <v>11</v>
      </c>
      <c r="E1287">
        <v>11</v>
      </c>
      <c r="F1287">
        <v>12</v>
      </c>
      <c r="G1287">
        <v>10</v>
      </c>
      <c r="H1287">
        <v>44</v>
      </c>
      <c r="J1287" s="55"/>
      <c r="K1287" s="55"/>
      <c r="L1287" s="55"/>
      <c r="M1287" s="55"/>
      <c r="N1287" s="55"/>
    </row>
    <row r="1288" spans="1:14" x14ac:dyDescent="0.25">
      <c r="A1288" t="s">
        <v>1412</v>
      </c>
      <c r="B1288" t="s">
        <v>161</v>
      </c>
      <c r="C1288" t="s">
        <v>40</v>
      </c>
      <c r="D1288">
        <v>11</v>
      </c>
      <c r="E1288">
        <v>12</v>
      </c>
      <c r="F1288">
        <v>4</v>
      </c>
      <c r="G1288" t="s">
        <v>132</v>
      </c>
      <c r="H1288">
        <v>28</v>
      </c>
      <c r="J1288" s="55"/>
      <c r="K1288" s="55"/>
      <c r="L1288" s="55"/>
      <c r="M1288" s="55"/>
      <c r="N1288" s="55"/>
    </row>
    <row r="1289" spans="1:14" x14ac:dyDescent="0.25">
      <c r="A1289" t="s">
        <v>1413</v>
      </c>
      <c r="B1289" t="s">
        <v>161</v>
      </c>
      <c r="C1289" t="s">
        <v>134</v>
      </c>
      <c r="D1289">
        <v>3</v>
      </c>
      <c r="E1289">
        <v>3</v>
      </c>
      <c r="F1289">
        <v>5</v>
      </c>
      <c r="G1289">
        <v>5</v>
      </c>
      <c r="H1289">
        <v>16</v>
      </c>
      <c r="J1289" s="55"/>
      <c r="K1289" s="55"/>
      <c r="L1289" s="55"/>
      <c r="M1289" s="55"/>
      <c r="N1289" s="55"/>
    </row>
  </sheetData>
  <conditionalFormatting sqref="I1 D1:H1048576">
    <cfRule type="cellIs" dxfId="0" priority="2" operator="equal">
      <formula>"*"</formula>
    </cfRule>
  </conditionalFormatting>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O98"/>
  <sheetViews>
    <sheetView showGridLines="0" showRowColHeaders="0" zoomScaleNormal="100" workbookViewId="0">
      <selection activeCell="B23" sqref="B23:G23"/>
    </sheetView>
  </sheetViews>
  <sheetFormatPr defaultColWidth="9.140625" defaultRowHeight="12.75" x14ac:dyDescent="0.2"/>
  <cols>
    <col min="1" max="1" width="1.7109375" style="30" customWidth="1"/>
    <col min="2" max="2" width="46.5703125" style="30" customWidth="1"/>
    <col min="3" max="3" width="23.5703125" style="30" customWidth="1"/>
    <col min="4" max="4" width="9.140625" style="30"/>
    <col min="5" max="5" width="15.140625" style="30" customWidth="1"/>
    <col min="6" max="6" width="9.140625" style="30"/>
    <col min="7" max="7" width="14" style="30" customWidth="1"/>
    <col min="8" max="16384" width="9.140625" style="30"/>
  </cols>
  <sheetData>
    <row r="1" spans="2:15" ht="6.95" customHeight="1" x14ac:dyDescent="0.2"/>
    <row r="2" spans="2:15" x14ac:dyDescent="0.2">
      <c r="I2" s="31"/>
    </row>
    <row r="3" spans="2:15" x14ac:dyDescent="0.2">
      <c r="E3" s="32"/>
      <c r="F3" s="32"/>
      <c r="G3" s="32"/>
      <c r="J3" s="32"/>
      <c r="K3" s="32"/>
      <c r="L3" s="32"/>
      <c r="M3" s="32"/>
    </row>
    <row r="5" spans="2:15" x14ac:dyDescent="0.2">
      <c r="E5" s="32"/>
      <c r="F5" s="32"/>
      <c r="J5" s="32"/>
      <c r="L5" s="32"/>
      <c r="M5" s="32"/>
    </row>
    <row r="7" spans="2:15" ht="14.25" x14ac:dyDescent="0.2">
      <c r="B7" s="33"/>
      <c r="E7" s="32"/>
      <c r="F7" s="32"/>
      <c r="G7" s="32"/>
      <c r="J7" s="34"/>
      <c r="L7" s="32"/>
      <c r="M7" s="32"/>
      <c r="N7" s="32"/>
      <c r="O7" s="32"/>
    </row>
    <row r="8" spans="2:15" ht="14.25" x14ac:dyDescent="0.2">
      <c r="B8" s="33"/>
      <c r="E8" s="32"/>
    </row>
    <row r="9" spans="2:15" s="35" customFormat="1" ht="14.1" customHeight="1" x14ac:dyDescent="0.2">
      <c r="I9" s="36"/>
    </row>
    <row r="10" spans="2:15" ht="18" x14ac:dyDescent="0.25">
      <c r="B10" s="47" t="s">
        <v>1414</v>
      </c>
      <c r="I10" s="31"/>
      <c r="K10" s="258"/>
      <c r="L10" s="258"/>
      <c r="M10" s="258"/>
      <c r="N10" s="258"/>
    </row>
    <row r="12" spans="2:15" ht="15.95" customHeight="1" x14ac:dyDescent="0.3">
      <c r="B12" s="158" t="s">
        <v>1415</v>
      </c>
      <c r="C12" s="159"/>
      <c r="D12" s="159"/>
      <c r="E12" s="159"/>
      <c r="F12" s="160"/>
      <c r="G12" s="160"/>
      <c r="H12" s="161"/>
    </row>
    <row r="13" spans="2:15" ht="6.95" customHeight="1" x14ac:dyDescent="0.25">
      <c r="B13" s="162"/>
      <c r="C13" s="163"/>
      <c r="D13" s="163"/>
      <c r="E13" s="163"/>
      <c r="F13" s="160"/>
      <c r="G13" s="160"/>
    </row>
    <row r="14" spans="2:15" ht="70.150000000000006" customHeight="1" x14ac:dyDescent="0.2">
      <c r="B14" s="263" t="s">
        <v>1550</v>
      </c>
      <c r="C14" s="263"/>
      <c r="D14" s="263"/>
      <c r="E14" s="263"/>
      <c r="F14" s="263"/>
      <c r="G14" s="263"/>
    </row>
    <row r="15" spans="2:15" ht="6.95" customHeight="1" x14ac:dyDescent="0.2">
      <c r="B15" s="160"/>
      <c r="C15" s="160"/>
      <c r="D15" s="160"/>
      <c r="E15" s="160"/>
      <c r="F15" s="160"/>
      <c r="G15" s="160"/>
    </row>
    <row r="16" spans="2:15" ht="27" customHeight="1" x14ac:dyDescent="0.2">
      <c r="B16" s="265" t="s">
        <v>1416</v>
      </c>
      <c r="C16" s="266"/>
      <c r="D16" s="266"/>
      <c r="E16" s="266"/>
      <c r="F16" s="266"/>
      <c r="G16" s="266"/>
    </row>
    <row r="17" spans="2:9" ht="27" customHeight="1" x14ac:dyDescent="0.2">
      <c r="B17" s="164" t="s">
        <v>1532</v>
      </c>
      <c r="C17" s="165"/>
      <c r="D17" s="165"/>
      <c r="E17" s="165"/>
      <c r="F17" s="165"/>
      <c r="G17" s="165"/>
      <c r="I17" s="37" t="s">
        <v>135</v>
      </c>
    </row>
    <row r="18" spans="2:9" ht="27" customHeight="1" x14ac:dyDescent="0.2">
      <c r="B18" s="164" t="s">
        <v>1417</v>
      </c>
      <c r="C18" s="165"/>
      <c r="D18" s="165"/>
      <c r="E18" s="165"/>
      <c r="F18" s="165"/>
      <c r="G18" s="165"/>
    </row>
    <row r="19" spans="2:9" ht="14.25" x14ac:dyDescent="0.2">
      <c r="B19" s="166" t="s">
        <v>1418</v>
      </c>
      <c r="C19" s="165"/>
      <c r="D19" s="165"/>
      <c r="E19" s="165"/>
      <c r="F19" s="165"/>
      <c r="G19" s="165"/>
    </row>
    <row r="20" spans="2:9" ht="14.25" x14ac:dyDescent="0.2">
      <c r="B20" s="167" t="s">
        <v>1419</v>
      </c>
      <c r="C20" s="165"/>
      <c r="D20" s="165"/>
      <c r="E20" s="165"/>
      <c r="F20" s="165"/>
      <c r="G20" s="165"/>
    </row>
    <row r="21" spans="2:9" ht="14.25" x14ac:dyDescent="0.2">
      <c r="B21" s="266" t="s">
        <v>1420</v>
      </c>
      <c r="C21" s="266"/>
      <c r="D21" s="266"/>
      <c r="E21" s="266"/>
      <c r="F21" s="266"/>
      <c r="G21" s="266"/>
    </row>
    <row r="22" spans="2:9" ht="27" customHeight="1" x14ac:dyDescent="0.2">
      <c r="B22" s="168" t="s">
        <v>1421</v>
      </c>
      <c r="C22" s="165"/>
      <c r="D22" s="165"/>
      <c r="E22" s="165"/>
      <c r="F22" s="165"/>
      <c r="G22" s="165"/>
    </row>
    <row r="23" spans="2:9" ht="133.15" customHeight="1" x14ac:dyDescent="0.2">
      <c r="B23" s="265" t="s">
        <v>1549</v>
      </c>
      <c r="C23" s="265"/>
      <c r="D23" s="265"/>
      <c r="E23" s="265"/>
      <c r="F23" s="265"/>
      <c r="G23" s="265"/>
    </row>
    <row r="24" spans="2:9" x14ac:dyDescent="0.2">
      <c r="B24" s="169"/>
      <c r="C24" s="169"/>
      <c r="D24" s="169"/>
      <c r="E24" s="169"/>
      <c r="F24" s="169"/>
      <c r="G24" s="169"/>
    </row>
    <row r="25" spans="2:9" ht="6.95" customHeight="1" x14ac:dyDescent="0.2">
      <c r="B25" s="170"/>
      <c r="C25" s="254"/>
      <c r="D25" s="254"/>
      <c r="E25" s="254"/>
      <c r="F25" s="254"/>
      <c r="G25" s="254"/>
    </row>
    <row r="26" spans="2:9" ht="6.95" customHeight="1" x14ac:dyDescent="0.2">
      <c r="B26" s="267" t="s">
        <v>1422</v>
      </c>
      <c r="C26" s="254"/>
      <c r="D26" s="254"/>
      <c r="E26" s="254"/>
      <c r="F26" s="254"/>
      <c r="G26" s="254"/>
    </row>
    <row r="27" spans="2:9" ht="6.95" customHeight="1" x14ac:dyDescent="0.2">
      <c r="B27" s="267"/>
      <c r="C27" s="254"/>
      <c r="D27" s="254"/>
      <c r="E27" s="254"/>
      <c r="F27" s="254"/>
      <c r="G27" s="254"/>
    </row>
    <row r="28" spans="2:9" ht="6.95" customHeight="1" x14ac:dyDescent="0.2">
      <c r="B28" s="267"/>
      <c r="C28" s="254"/>
      <c r="D28" s="254"/>
      <c r="E28" s="254"/>
      <c r="F28" s="254"/>
      <c r="G28" s="254"/>
    </row>
    <row r="29" spans="2:9" ht="6.95" customHeight="1" x14ac:dyDescent="0.2">
      <c r="B29" s="267"/>
      <c r="C29" s="254"/>
      <c r="D29" s="254"/>
      <c r="E29" s="254"/>
      <c r="F29" s="254"/>
      <c r="G29" s="254"/>
    </row>
    <row r="30" spans="2:9" ht="6.95" customHeight="1" x14ac:dyDescent="0.2">
      <c r="B30" s="171"/>
      <c r="C30" s="254"/>
      <c r="D30" s="254"/>
      <c r="E30" s="254"/>
      <c r="F30" s="254"/>
      <c r="G30" s="254"/>
    </row>
    <row r="31" spans="2:9" ht="6.95" customHeight="1" x14ac:dyDescent="0.2">
      <c r="B31" s="268" t="s">
        <v>1423</v>
      </c>
      <c r="C31" s="268" t="s">
        <v>1424</v>
      </c>
      <c r="D31" s="268"/>
      <c r="E31" s="268"/>
      <c r="F31" s="268"/>
      <c r="G31" s="268"/>
    </row>
    <row r="32" spans="2:9" ht="18.75" customHeight="1" x14ac:dyDescent="0.2">
      <c r="B32" s="268"/>
      <c r="C32" s="268"/>
      <c r="D32" s="268"/>
      <c r="E32" s="268"/>
      <c r="F32" s="268"/>
      <c r="G32" s="268"/>
    </row>
    <row r="33" spans="2:9" ht="6.95" customHeight="1" x14ac:dyDescent="0.2">
      <c r="B33" s="254"/>
      <c r="C33" s="254"/>
      <c r="D33" s="254"/>
      <c r="E33" s="254"/>
      <c r="F33" s="254"/>
      <c r="G33" s="254"/>
    </row>
    <row r="34" spans="2:9" x14ac:dyDescent="0.2">
      <c r="B34" s="172" t="s">
        <v>1425</v>
      </c>
      <c r="C34" s="264" t="s">
        <v>1426</v>
      </c>
      <c r="D34" s="264"/>
      <c r="E34" s="264"/>
      <c r="F34" s="264"/>
      <c r="G34" s="264"/>
    </row>
    <row r="35" spans="2:9" x14ac:dyDescent="0.2">
      <c r="B35" s="173" t="s">
        <v>1427</v>
      </c>
      <c r="C35" s="30" t="s">
        <v>136</v>
      </c>
    </row>
    <row r="36" spans="2:9" ht="13.15" customHeight="1" x14ac:dyDescent="0.2">
      <c r="B36" s="173" t="s">
        <v>1428</v>
      </c>
      <c r="C36" s="30" t="s">
        <v>137</v>
      </c>
    </row>
    <row r="37" spans="2:9" x14ac:dyDescent="0.2">
      <c r="B37" s="173" t="s">
        <v>1429</v>
      </c>
      <c r="C37" s="30" t="s">
        <v>138</v>
      </c>
    </row>
    <row r="38" spans="2:9" x14ac:dyDescent="0.2">
      <c r="B38" s="173" t="s">
        <v>46</v>
      </c>
      <c r="C38" s="30" t="s">
        <v>139</v>
      </c>
    </row>
    <row r="39" spans="2:9" x14ac:dyDescent="0.2">
      <c r="B39" s="173" t="s">
        <v>1430</v>
      </c>
      <c r="C39" s="30" t="s">
        <v>140</v>
      </c>
    </row>
    <row r="40" spans="2:9" ht="6.95" customHeight="1" x14ac:dyDescent="0.2">
      <c r="B40" s="40"/>
    </row>
    <row r="41" spans="2:9" ht="29.25" customHeight="1" x14ac:dyDescent="0.2">
      <c r="B41" s="174" t="s">
        <v>1431</v>
      </c>
      <c r="C41" s="269" t="s">
        <v>1432</v>
      </c>
      <c r="D41" s="269"/>
      <c r="E41" s="269"/>
      <c r="F41" s="269"/>
      <c r="G41" s="269"/>
      <c r="H41" s="175"/>
      <c r="I41" s="176"/>
    </row>
    <row r="42" spans="2:9" x14ac:dyDescent="0.2">
      <c r="B42" s="177" t="s">
        <v>1433</v>
      </c>
      <c r="C42" s="30" t="s">
        <v>141</v>
      </c>
      <c r="H42" s="176"/>
      <c r="I42" s="176"/>
    </row>
    <row r="43" spans="2:9" x14ac:dyDescent="0.2">
      <c r="B43" s="177" t="s">
        <v>1434</v>
      </c>
      <c r="C43" s="30" t="s">
        <v>142</v>
      </c>
      <c r="H43" s="176"/>
      <c r="I43" s="176"/>
    </row>
    <row r="44" spans="2:9" ht="6.95" customHeight="1" x14ac:dyDescent="0.2">
      <c r="B44" s="36"/>
      <c r="H44" s="176"/>
      <c r="I44" s="176"/>
    </row>
    <row r="45" spans="2:9" x14ac:dyDescent="0.2">
      <c r="B45" s="172" t="s">
        <v>1435</v>
      </c>
      <c r="C45" s="264" t="s">
        <v>1436</v>
      </c>
      <c r="D45" s="264"/>
      <c r="E45" s="264"/>
      <c r="F45" s="264"/>
      <c r="G45" s="264"/>
      <c r="H45" s="176"/>
      <c r="I45" s="176"/>
    </row>
    <row r="46" spans="2:9" x14ac:dyDescent="0.2">
      <c r="B46" s="173" t="s">
        <v>1437</v>
      </c>
      <c r="C46" s="30" t="s">
        <v>143</v>
      </c>
      <c r="H46" s="176"/>
      <c r="I46" s="176"/>
    </row>
    <row r="47" spans="2:9" x14ac:dyDescent="0.2">
      <c r="B47" s="173" t="s">
        <v>1438</v>
      </c>
      <c r="C47" s="30" t="s">
        <v>144</v>
      </c>
      <c r="H47" s="176"/>
      <c r="I47" s="176"/>
    </row>
    <row r="48" spans="2:9" x14ac:dyDescent="0.2">
      <c r="B48" s="177" t="s">
        <v>1439</v>
      </c>
      <c r="C48" s="30" t="s">
        <v>145</v>
      </c>
      <c r="H48" s="176"/>
      <c r="I48" s="176"/>
    </row>
    <row r="49" spans="2:9" ht="6.95" customHeight="1" x14ac:dyDescent="0.2">
      <c r="B49" s="178"/>
      <c r="H49" s="176"/>
      <c r="I49" s="176"/>
    </row>
    <row r="50" spans="2:9" x14ac:dyDescent="0.2">
      <c r="B50" s="172" t="s">
        <v>1440</v>
      </c>
      <c r="C50" s="264" t="s">
        <v>1441</v>
      </c>
      <c r="D50" s="264"/>
      <c r="E50" s="264"/>
      <c r="F50" s="264"/>
      <c r="G50" s="264"/>
      <c r="H50" s="176"/>
      <c r="I50" s="176"/>
    </row>
    <row r="51" spans="2:9" x14ac:dyDescent="0.2">
      <c r="B51" s="178" t="s">
        <v>1442</v>
      </c>
      <c r="C51" s="30" t="s">
        <v>146</v>
      </c>
      <c r="H51" s="176"/>
      <c r="I51" s="176"/>
    </row>
    <row r="52" spans="2:9" ht="6.95" customHeight="1" x14ac:dyDescent="0.2">
      <c r="B52" s="40"/>
      <c r="H52" s="176"/>
      <c r="I52" s="176"/>
    </row>
    <row r="53" spans="2:9" x14ac:dyDescent="0.2">
      <c r="B53" s="172" t="s">
        <v>1443</v>
      </c>
      <c r="C53" s="264" t="s">
        <v>1444</v>
      </c>
      <c r="D53" s="264"/>
      <c r="E53" s="264"/>
      <c r="F53" s="264"/>
      <c r="G53" s="264"/>
      <c r="H53" s="176"/>
      <c r="I53" s="176"/>
    </row>
    <row r="54" spans="2:9" x14ac:dyDescent="0.2">
      <c r="B54" s="177" t="s">
        <v>1445</v>
      </c>
      <c r="C54" s="30" t="s">
        <v>147</v>
      </c>
      <c r="H54" s="176"/>
      <c r="I54" s="176"/>
    </row>
    <row r="55" spans="2:9" x14ac:dyDescent="0.2">
      <c r="B55" s="177" t="s">
        <v>1446</v>
      </c>
      <c r="C55" s="30" t="s">
        <v>148</v>
      </c>
      <c r="H55" s="176"/>
      <c r="I55" s="176"/>
    </row>
    <row r="56" spans="2:9" ht="6.95" customHeight="1" x14ac:dyDescent="0.2">
      <c r="B56" s="40"/>
      <c r="H56" s="176"/>
      <c r="I56" s="176"/>
    </row>
    <row r="57" spans="2:9" x14ac:dyDescent="0.2">
      <c r="B57" s="172" t="s">
        <v>1447</v>
      </c>
      <c r="C57" s="264" t="s">
        <v>1448</v>
      </c>
      <c r="D57" s="264"/>
      <c r="E57" s="264"/>
      <c r="F57" s="264"/>
      <c r="G57" s="264"/>
      <c r="H57" s="176"/>
      <c r="I57" s="176"/>
    </row>
    <row r="58" spans="2:9" x14ac:dyDescent="0.2">
      <c r="B58" s="177" t="s">
        <v>1449</v>
      </c>
      <c r="C58" s="30" t="s">
        <v>149</v>
      </c>
      <c r="H58" s="176"/>
      <c r="I58" s="176"/>
    </row>
    <row r="59" spans="2:9" x14ac:dyDescent="0.2">
      <c r="B59" s="177" t="s">
        <v>1450</v>
      </c>
      <c r="C59" s="30" t="s">
        <v>150</v>
      </c>
      <c r="H59" s="176"/>
      <c r="I59" s="176"/>
    </row>
    <row r="60" spans="2:9" ht="6.95" customHeight="1" x14ac:dyDescent="0.2">
      <c r="B60" s="40"/>
      <c r="H60" s="176"/>
      <c r="I60" s="176"/>
    </row>
    <row r="61" spans="2:9" x14ac:dyDescent="0.2">
      <c r="B61" s="172" t="s">
        <v>1451</v>
      </c>
      <c r="C61" s="264" t="s">
        <v>1452</v>
      </c>
      <c r="D61" s="264"/>
      <c r="E61" s="264"/>
      <c r="F61" s="264"/>
      <c r="G61" s="264"/>
      <c r="H61" s="176"/>
      <c r="I61" s="176"/>
    </row>
    <row r="62" spans="2:9" x14ac:dyDescent="0.2">
      <c r="B62" s="178" t="s">
        <v>64</v>
      </c>
      <c r="C62" s="30" t="s">
        <v>151</v>
      </c>
      <c r="H62" s="176"/>
      <c r="I62" s="176"/>
    </row>
    <row r="63" spans="2:9" ht="6.95" customHeight="1" x14ac:dyDescent="0.2">
      <c r="B63" s="178"/>
      <c r="H63" s="176"/>
      <c r="I63" s="176"/>
    </row>
    <row r="64" spans="2:9" x14ac:dyDescent="0.2">
      <c r="B64" s="172" t="s">
        <v>1453</v>
      </c>
      <c r="C64" s="172" t="s">
        <v>1454</v>
      </c>
      <c r="D64" s="179"/>
      <c r="E64" s="179"/>
      <c r="F64" s="179"/>
      <c r="G64" s="179"/>
      <c r="H64" s="180"/>
      <c r="I64" s="180"/>
    </row>
    <row r="65" spans="2:9" x14ac:dyDescent="0.2">
      <c r="B65" s="181" t="s">
        <v>1455</v>
      </c>
      <c r="C65" s="35" t="s">
        <v>152</v>
      </c>
      <c r="D65" s="35"/>
      <c r="H65" s="176"/>
      <c r="I65" s="176"/>
    </row>
    <row r="66" spans="2:9" ht="6.95" customHeight="1" x14ac:dyDescent="0.2">
      <c r="B66" s="40"/>
      <c r="H66" s="176"/>
      <c r="I66" s="176"/>
    </row>
    <row r="67" spans="2:9" ht="13.15" customHeight="1" x14ac:dyDescent="0.2">
      <c r="B67" s="172" t="s">
        <v>1456</v>
      </c>
      <c r="C67" s="271" t="s">
        <v>1457</v>
      </c>
      <c r="D67" s="271"/>
      <c r="E67" s="271"/>
      <c r="F67" s="271"/>
      <c r="G67" s="271"/>
      <c r="H67" s="176"/>
      <c r="I67" s="176"/>
    </row>
    <row r="68" spans="2:9" ht="6.95" customHeight="1" x14ac:dyDescent="0.2">
      <c r="B68" s="182"/>
      <c r="C68" s="271"/>
      <c r="D68" s="271"/>
      <c r="E68" s="271"/>
      <c r="F68" s="271"/>
      <c r="G68" s="271"/>
      <c r="H68" s="176"/>
      <c r="I68" s="176"/>
    </row>
    <row r="69" spans="2:9" ht="6.95" customHeight="1" x14ac:dyDescent="0.2">
      <c r="B69" s="182"/>
      <c r="C69" s="271"/>
      <c r="D69" s="271"/>
      <c r="E69" s="271"/>
      <c r="F69" s="271"/>
      <c r="G69" s="271"/>
      <c r="H69" s="176"/>
      <c r="I69" s="176"/>
    </row>
    <row r="70" spans="2:9" ht="6.95" customHeight="1" x14ac:dyDescent="0.2">
      <c r="B70" s="182"/>
      <c r="C70" s="271"/>
      <c r="D70" s="271"/>
      <c r="E70" s="271"/>
      <c r="F70" s="271"/>
      <c r="G70" s="271"/>
      <c r="H70" s="176"/>
      <c r="I70" s="176"/>
    </row>
    <row r="71" spans="2:9" ht="6.95" customHeight="1" x14ac:dyDescent="0.2">
      <c r="B71" s="182"/>
      <c r="C71" s="271"/>
      <c r="D71" s="271"/>
      <c r="E71" s="271"/>
      <c r="F71" s="271"/>
      <c r="G71" s="271"/>
      <c r="H71" s="176"/>
      <c r="I71" s="176"/>
    </row>
    <row r="72" spans="2:9" ht="6.95" customHeight="1" x14ac:dyDescent="0.2">
      <c r="B72" s="182"/>
      <c r="C72" s="271"/>
      <c r="D72" s="271"/>
      <c r="E72" s="271"/>
      <c r="F72" s="271"/>
      <c r="G72" s="271"/>
      <c r="H72" s="176"/>
      <c r="I72" s="176"/>
    </row>
    <row r="73" spans="2:9" ht="6.95" customHeight="1" x14ac:dyDescent="0.2">
      <c r="B73" s="40"/>
      <c r="H73" s="176"/>
      <c r="I73" s="176"/>
    </row>
    <row r="74" spans="2:9" ht="6.95" customHeight="1" x14ac:dyDescent="0.2">
      <c r="B74" s="40"/>
      <c r="H74" s="176"/>
      <c r="I74" s="176"/>
    </row>
    <row r="75" spans="2:9" x14ac:dyDescent="0.2">
      <c r="B75" s="172" t="s">
        <v>1458</v>
      </c>
      <c r="C75" s="270" t="s">
        <v>1459</v>
      </c>
      <c r="D75" s="270"/>
      <c r="E75" s="270"/>
      <c r="F75" s="270"/>
      <c r="G75" s="270"/>
      <c r="H75" s="176"/>
      <c r="I75" s="176"/>
    </row>
    <row r="76" spans="2:9" ht="6.95" customHeight="1" x14ac:dyDescent="0.2">
      <c r="B76" s="40"/>
      <c r="H76" s="176"/>
      <c r="I76" s="176"/>
    </row>
    <row r="77" spans="2:9" x14ac:dyDescent="0.2">
      <c r="B77" s="172" t="s">
        <v>1460</v>
      </c>
      <c r="C77" s="183" t="s">
        <v>1461</v>
      </c>
      <c r="D77" s="184"/>
      <c r="E77" s="184"/>
      <c r="F77" s="184"/>
      <c r="G77" s="184"/>
      <c r="H77" s="176"/>
      <c r="I77" s="176"/>
    </row>
    <row r="78" spans="2:9" ht="13.15" customHeight="1" x14ac:dyDescent="0.2">
      <c r="B78" s="177" t="s">
        <v>1462</v>
      </c>
      <c r="C78" s="30" t="s">
        <v>153</v>
      </c>
      <c r="H78" s="176"/>
      <c r="I78" s="176"/>
    </row>
    <row r="79" spans="2:9" x14ac:dyDescent="0.2">
      <c r="B79" s="177" t="s">
        <v>1463</v>
      </c>
      <c r="C79" s="30" t="s">
        <v>154</v>
      </c>
      <c r="H79" s="176"/>
      <c r="I79" s="176"/>
    </row>
    <row r="80" spans="2:9" ht="6.95" customHeight="1" x14ac:dyDescent="0.2">
      <c r="B80" s="31"/>
      <c r="H80" s="176"/>
      <c r="I80" s="176"/>
    </row>
    <row r="81" spans="2:9" x14ac:dyDescent="0.2">
      <c r="B81" s="172" t="s">
        <v>1464</v>
      </c>
      <c r="C81" s="270" t="s">
        <v>1465</v>
      </c>
      <c r="D81" s="270"/>
      <c r="E81" s="270"/>
      <c r="F81" s="270"/>
      <c r="G81" s="270"/>
      <c r="H81" s="176"/>
      <c r="I81" s="176"/>
    </row>
    <row r="82" spans="2:9" x14ac:dyDescent="0.2">
      <c r="B82" s="177" t="s">
        <v>1466</v>
      </c>
      <c r="C82" s="30" t="s">
        <v>155</v>
      </c>
      <c r="H82" s="176"/>
      <c r="I82" s="176"/>
    </row>
    <row r="83" spans="2:9" x14ac:dyDescent="0.2">
      <c r="B83" s="177" t="s">
        <v>1467</v>
      </c>
      <c r="C83" s="30" t="s">
        <v>156</v>
      </c>
      <c r="H83" s="176"/>
      <c r="I83" s="176"/>
    </row>
    <row r="84" spans="2:9" x14ac:dyDescent="0.2">
      <c r="B84" s="177" t="s">
        <v>74</v>
      </c>
      <c r="C84" s="30" t="s">
        <v>157</v>
      </c>
      <c r="H84" s="176"/>
      <c r="I84" s="176"/>
    </row>
    <row r="85" spans="2:9" ht="6.95" customHeight="1" x14ac:dyDescent="0.2">
      <c r="B85" s="40"/>
      <c r="H85" s="176"/>
      <c r="I85" s="176"/>
    </row>
    <row r="86" spans="2:9" x14ac:dyDescent="0.2">
      <c r="B86" s="172" t="s">
        <v>1468</v>
      </c>
      <c r="C86" s="270" t="s">
        <v>1469</v>
      </c>
      <c r="D86" s="270"/>
      <c r="E86" s="270"/>
      <c r="F86" s="270"/>
      <c r="G86" s="270"/>
      <c r="H86" s="176"/>
      <c r="I86" s="176"/>
    </row>
    <row r="87" spans="2:9" ht="6.95" customHeight="1" x14ac:dyDescent="0.2">
      <c r="B87" s="40"/>
      <c r="H87" s="176"/>
      <c r="I87" s="176"/>
    </row>
    <row r="88" spans="2:9" x14ac:dyDescent="0.2">
      <c r="B88" s="172" t="s">
        <v>1470</v>
      </c>
      <c r="C88" s="270" t="s">
        <v>1471</v>
      </c>
      <c r="D88" s="270"/>
      <c r="E88" s="270"/>
      <c r="F88" s="270"/>
      <c r="G88" s="270"/>
      <c r="H88" s="176"/>
      <c r="I88" s="176"/>
    </row>
    <row r="89" spans="2:9" x14ac:dyDescent="0.2">
      <c r="B89" s="173" t="s">
        <v>1472</v>
      </c>
      <c r="C89" s="30" t="s">
        <v>158</v>
      </c>
      <c r="H89" s="176"/>
      <c r="I89" s="176"/>
    </row>
    <row r="90" spans="2:9" x14ac:dyDescent="0.2">
      <c r="B90" s="173" t="s">
        <v>1473</v>
      </c>
      <c r="C90" s="30" t="s">
        <v>159</v>
      </c>
      <c r="H90" s="176"/>
      <c r="I90" s="176"/>
    </row>
    <row r="91" spans="2:9" x14ac:dyDescent="0.2">
      <c r="B91" s="39" t="s">
        <v>1474</v>
      </c>
      <c r="C91" s="30" t="s">
        <v>160</v>
      </c>
      <c r="H91" s="176"/>
      <c r="I91" s="176"/>
    </row>
    <row r="92" spans="2:9" x14ac:dyDescent="0.2">
      <c r="B92" s="39" t="s">
        <v>79</v>
      </c>
      <c r="C92" s="30" t="s">
        <v>1475</v>
      </c>
      <c r="H92" s="176"/>
      <c r="I92" s="176"/>
    </row>
    <row r="93" spans="2:9" ht="6.95" customHeight="1" x14ac:dyDescent="0.2">
      <c r="B93" s="40"/>
      <c r="H93" s="176"/>
      <c r="I93" s="176"/>
    </row>
    <row r="94" spans="2:9" x14ac:dyDescent="0.2">
      <c r="B94" s="172" t="s">
        <v>1476</v>
      </c>
      <c r="C94" s="270" t="s">
        <v>1477</v>
      </c>
      <c r="D94" s="270"/>
      <c r="E94" s="270"/>
      <c r="F94" s="270"/>
      <c r="G94" s="270"/>
      <c r="H94" s="176"/>
      <c r="I94" s="176"/>
    </row>
    <row r="95" spans="2:9" ht="6.95" customHeight="1" x14ac:dyDescent="0.2">
      <c r="B95" s="40"/>
      <c r="H95" s="176"/>
      <c r="I95" s="176"/>
    </row>
    <row r="96" spans="2:9" x14ac:dyDescent="0.2">
      <c r="B96" s="172" t="s">
        <v>1478</v>
      </c>
      <c r="C96" s="270" t="s">
        <v>1554</v>
      </c>
      <c r="D96" s="270"/>
      <c r="E96" s="270"/>
      <c r="F96" s="270"/>
      <c r="G96" s="270"/>
      <c r="H96" s="176"/>
      <c r="I96" s="176"/>
    </row>
    <row r="97" spans="2:9" x14ac:dyDescent="0.2">
      <c r="B97" s="40"/>
      <c r="C97" s="35"/>
      <c r="D97" s="35"/>
      <c r="E97" s="35"/>
      <c r="F97" s="35"/>
      <c r="G97" s="35"/>
      <c r="H97" s="176"/>
      <c r="I97" s="176"/>
    </row>
    <row r="98" spans="2:9" x14ac:dyDescent="0.2">
      <c r="H98" s="176"/>
    </row>
  </sheetData>
  <sheetProtection algorithmName="SHA-512" hashValue="Vu2MaaZS63o40BZV4MWGsdmsCoOsP5VL8fP+mv+6E99XPzVJzS9xBb7QM+4tvwpf6JeRTCFC4B4gcAcDVnuAgw==" saltValue="wtaINt6Q6X/yQt1XkfvpEA==" spinCount="100000" sheet="1" scenarios="1"/>
  <mergeCells count="24">
    <mergeCell ref="C94:G94"/>
    <mergeCell ref="C96:G96"/>
    <mergeCell ref="C61:G61"/>
    <mergeCell ref="C67:G72"/>
    <mergeCell ref="C75:G75"/>
    <mergeCell ref="C81:G81"/>
    <mergeCell ref="C86:G86"/>
    <mergeCell ref="C88:G88"/>
    <mergeCell ref="B14:G14"/>
    <mergeCell ref="C57:G57"/>
    <mergeCell ref="B16:G16"/>
    <mergeCell ref="B21:G21"/>
    <mergeCell ref="B23:G23"/>
    <mergeCell ref="B26:B29"/>
    <mergeCell ref="B31:B32"/>
    <mergeCell ref="C31:D32"/>
    <mergeCell ref="E31:E32"/>
    <mergeCell ref="F31:F32"/>
    <mergeCell ref="G31:G32"/>
    <mergeCell ref="C34:G34"/>
    <mergeCell ref="C41:G41"/>
    <mergeCell ref="C45:G45"/>
    <mergeCell ref="C50:G50"/>
    <mergeCell ref="C53:G53"/>
  </mergeCells>
  <pageMargins left="0.15748031496062992" right="0.15748031496062992" top="0.19685039370078741" bottom="0.15748031496062992" header="0.39370078740157483" footer="0.23622047244094491"/>
  <pageSetup paperSize="9" scale="7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autoPageBreaks="0" fitToPage="1"/>
  </sheetPr>
  <dimension ref="B1:AS84"/>
  <sheetViews>
    <sheetView showGridLines="0" showRowColHeaders="0" zoomScaleNormal="100" workbookViewId="0"/>
  </sheetViews>
  <sheetFormatPr defaultColWidth="9.140625" defaultRowHeight="12.75" x14ac:dyDescent="0.2"/>
  <cols>
    <col min="1" max="1" width="1.7109375" style="30" customWidth="1"/>
    <col min="2" max="2" width="54.5703125" style="30" customWidth="1"/>
    <col min="3" max="3" width="7.28515625" style="31" customWidth="1"/>
    <col min="4" max="12" width="7.28515625" style="30" customWidth="1"/>
    <col min="13" max="13" width="12.7109375" style="30" customWidth="1"/>
    <col min="14" max="14" width="15.42578125" style="30" customWidth="1"/>
    <col min="15" max="16" width="9.140625" style="30"/>
    <col min="17" max="17" width="5.85546875" style="30" bestFit="1" customWidth="1"/>
    <col min="18" max="18" width="8.85546875" style="30" customWidth="1"/>
    <col min="19" max="28" width="5.85546875" style="30" bestFit="1" customWidth="1"/>
    <col min="29" max="29" width="9.140625" style="30"/>
    <col min="30" max="30" width="20" style="30" bestFit="1" customWidth="1"/>
    <col min="31" max="31" width="25.85546875" style="30" bestFit="1" customWidth="1"/>
    <col min="32" max="16384" width="9.140625" style="30"/>
  </cols>
  <sheetData>
    <row r="1" spans="2:14" ht="6.95" customHeight="1" x14ac:dyDescent="0.2"/>
    <row r="3" spans="2:14" x14ac:dyDescent="0.2">
      <c r="C3" s="30"/>
      <c r="D3" s="32"/>
      <c r="M3" s="32"/>
      <c r="N3" s="32"/>
    </row>
    <row r="4" spans="2:14" x14ac:dyDescent="0.2">
      <c r="C4" s="30"/>
    </row>
    <row r="5" spans="2:14" x14ac:dyDescent="0.2">
      <c r="C5" s="30"/>
      <c r="D5" s="32"/>
      <c r="F5" s="32"/>
      <c r="G5" s="32"/>
      <c r="H5" s="32"/>
      <c r="I5" s="32"/>
      <c r="J5" s="32"/>
      <c r="K5" s="32"/>
      <c r="L5" s="32"/>
    </row>
    <row r="6" spans="2:14" x14ac:dyDescent="0.2">
      <c r="C6" s="30"/>
    </row>
    <row r="7" spans="2:14" ht="14.25" x14ac:dyDescent="0.2">
      <c r="B7" s="33"/>
      <c r="C7" s="30"/>
      <c r="D7" s="34"/>
      <c r="F7" s="32"/>
      <c r="G7" s="32"/>
      <c r="H7" s="32"/>
      <c r="I7" s="32"/>
      <c r="J7" s="32"/>
      <c r="K7" s="32"/>
      <c r="L7" s="32"/>
      <c r="M7" s="32"/>
      <c r="N7" s="32"/>
    </row>
    <row r="8" spans="2:14" ht="14.25" x14ac:dyDescent="0.2">
      <c r="B8" s="33"/>
      <c r="C8" s="30"/>
    </row>
    <row r="9" spans="2:14" ht="18" x14ac:dyDescent="0.25">
      <c r="B9" s="56" t="s">
        <v>1479</v>
      </c>
      <c r="C9" s="30"/>
      <c r="D9" s="32"/>
    </row>
    <row r="16" spans="2:14" ht="7.9" customHeight="1" x14ac:dyDescent="0.2">
      <c r="B16" s="57"/>
      <c r="C16" s="57"/>
      <c r="D16" s="57"/>
      <c r="E16" s="57"/>
      <c r="F16" s="57"/>
      <c r="G16" s="57"/>
      <c r="H16" s="57"/>
      <c r="I16" s="57"/>
      <c r="J16" s="57"/>
      <c r="K16" s="57"/>
      <c r="L16" s="57"/>
      <c r="M16" s="57"/>
      <c r="N16" s="58"/>
    </row>
    <row r="17" spans="2:45" s="59" customFormat="1" ht="18" customHeight="1" x14ac:dyDescent="0.2">
      <c r="B17" s="116"/>
      <c r="C17" s="272" t="s">
        <v>1480</v>
      </c>
      <c r="D17" s="272"/>
      <c r="E17" s="272"/>
      <c r="F17" s="272"/>
      <c r="G17" s="272"/>
      <c r="H17" s="272"/>
      <c r="I17" s="272"/>
      <c r="J17" s="272"/>
      <c r="K17" s="272"/>
      <c r="L17" s="272"/>
      <c r="M17" s="273" t="s">
        <v>1535</v>
      </c>
      <c r="N17" s="275" t="s">
        <v>1536</v>
      </c>
    </row>
    <row r="18" spans="2:45" s="59" customFormat="1" ht="20.25" customHeight="1" x14ac:dyDescent="0.2">
      <c r="B18" s="185"/>
      <c r="C18" s="259">
        <v>2011</v>
      </c>
      <c r="D18" s="259">
        <v>2012</v>
      </c>
      <c r="E18" s="259">
        <v>2013</v>
      </c>
      <c r="F18" s="259">
        <v>2014</v>
      </c>
      <c r="G18" s="259">
        <v>2015</v>
      </c>
      <c r="H18" s="259">
        <v>2016</v>
      </c>
      <c r="I18" s="259">
        <v>2017</v>
      </c>
      <c r="J18" s="259">
        <v>2018</v>
      </c>
      <c r="K18" s="259">
        <v>2019</v>
      </c>
      <c r="L18" s="259">
        <v>2020</v>
      </c>
      <c r="M18" s="274"/>
      <c r="N18" s="276"/>
      <c r="AD18" s="186"/>
      <c r="AE18" s="186"/>
    </row>
    <row r="19" spans="2:45" x14ac:dyDescent="0.2">
      <c r="B19" s="38"/>
      <c r="C19" s="60"/>
      <c r="D19" s="60"/>
      <c r="E19" s="60"/>
      <c r="F19" s="31"/>
      <c r="G19" s="31"/>
      <c r="H19" s="31"/>
      <c r="I19" s="31"/>
      <c r="J19" s="31"/>
      <c r="K19" s="31"/>
      <c r="L19" s="31"/>
      <c r="M19" s="125"/>
      <c r="N19" s="187"/>
      <c r="AD19" s="188"/>
      <c r="AE19" s="188"/>
    </row>
    <row r="20" spans="2:45" x14ac:dyDescent="0.2">
      <c r="B20" s="189" t="s">
        <v>1481</v>
      </c>
      <c r="C20" s="61">
        <v>1782</v>
      </c>
      <c r="D20" s="61">
        <v>1714</v>
      </c>
      <c r="E20" s="61">
        <v>1614</v>
      </c>
      <c r="F20" s="61">
        <v>1562</v>
      </c>
      <c r="G20" s="61">
        <v>1403</v>
      </c>
      <c r="H20" s="61">
        <v>1290</v>
      </c>
      <c r="I20" s="61">
        <v>1332</v>
      </c>
      <c r="J20" s="61">
        <v>1337</v>
      </c>
      <c r="K20" s="61">
        <v>814</v>
      </c>
      <c r="L20" s="61">
        <v>530</v>
      </c>
      <c r="M20" s="62">
        <v>38232</v>
      </c>
      <c r="N20" s="62">
        <v>32667</v>
      </c>
      <c r="O20" s="63"/>
      <c r="P20" s="137"/>
    </row>
    <row r="21" spans="2:45" s="35" customFormat="1" x14ac:dyDescent="0.2">
      <c r="B21" s="64"/>
      <c r="C21" s="65"/>
      <c r="D21" s="65"/>
      <c r="E21" s="65"/>
      <c r="F21" s="65"/>
      <c r="G21" s="65"/>
      <c r="H21" s="65"/>
      <c r="I21" s="65"/>
      <c r="J21" s="65"/>
      <c r="K21" s="65"/>
      <c r="L21" s="65"/>
      <c r="M21" s="66"/>
      <c r="N21" s="66"/>
      <c r="O21" s="63"/>
      <c r="Q21" s="30"/>
    </row>
    <row r="22" spans="2:45" x14ac:dyDescent="0.2">
      <c r="B22" s="189" t="s">
        <v>1425</v>
      </c>
      <c r="C22" s="61">
        <v>154</v>
      </c>
      <c r="D22" s="61">
        <v>161</v>
      </c>
      <c r="E22" s="61">
        <v>168</v>
      </c>
      <c r="F22" s="61">
        <v>135</v>
      </c>
      <c r="G22" s="61">
        <v>140</v>
      </c>
      <c r="H22" s="61">
        <v>141</v>
      </c>
      <c r="I22" s="61">
        <v>110</v>
      </c>
      <c r="J22" s="61">
        <v>125</v>
      </c>
      <c r="K22" s="61">
        <v>111</v>
      </c>
      <c r="L22" s="61">
        <v>73</v>
      </c>
      <c r="M22" s="62">
        <v>3547</v>
      </c>
      <c r="N22" s="62">
        <v>1972</v>
      </c>
      <c r="O22" s="63"/>
      <c r="AH22" s="35"/>
      <c r="AI22" s="35"/>
      <c r="AJ22" s="35"/>
      <c r="AK22" s="35"/>
      <c r="AL22" s="35"/>
      <c r="AM22" s="35"/>
      <c r="AN22" s="35"/>
      <c r="AO22" s="35"/>
      <c r="AP22" s="35"/>
      <c r="AQ22" s="35"/>
      <c r="AR22" s="35"/>
      <c r="AS22" s="35"/>
    </row>
    <row r="23" spans="2:45" x14ac:dyDescent="0.2">
      <c r="B23" s="173" t="s">
        <v>1427</v>
      </c>
      <c r="C23" s="67">
        <v>52</v>
      </c>
      <c r="D23" s="67">
        <v>43</v>
      </c>
      <c r="E23" s="67">
        <v>66</v>
      </c>
      <c r="F23" s="67">
        <v>51</v>
      </c>
      <c r="G23" s="67">
        <v>48</v>
      </c>
      <c r="H23" s="67">
        <v>41</v>
      </c>
      <c r="I23" s="67">
        <v>46</v>
      </c>
      <c r="J23" s="67">
        <v>45</v>
      </c>
      <c r="K23" s="67">
        <v>50</v>
      </c>
      <c r="L23" s="67">
        <v>30</v>
      </c>
      <c r="M23" s="68">
        <v>1177</v>
      </c>
      <c r="N23" s="68">
        <v>196</v>
      </c>
      <c r="O23" s="63"/>
      <c r="AH23" s="35"/>
      <c r="AI23" s="35"/>
      <c r="AJ23" s="35"/>
      <c r="AK23" s="35"/>
      <c r="AL23" s="35"/>
      <c r="AM23" s="35"/>
      <c r="AN23" s="35"/>
      <c r="AO23" s="35"/>
      <c r="AP23" s="35"/>
      <c r="AQ23" s="35"/>
      <c r="AR23" s="35"/>
      <c r="AS23" s="35"/>
    </row>
    <row r="24" spans="2:45" x14ac:dyDescent="0.2">
      <c r="B24" s="173" t="s">
        <v>1428</v>
      </c>
      <c r="C24" s="67">
        <v>19</v>
      </c>
      <c r="D24" s="67">
        <v>18</v>
      </c>
      <c r="E24" s="67">
        <v>23</v>
      </c>
      <c r="F24" s="67">
        <v>20</v>
      </c>
      <c r="G24" s="67">
        <v>19</v>
      </c>
      <c r="H24" s="67">
        <v>14</v>
      </c>
      <c r="I24" s="67">
        <v>14</v>
      </c>
      <c r="J24" s="67">
        <v>19</v>
      </c>
      <c r="K24" s="67">
        <v>28</v>
      </c>
      <c r="L24" s="67">
        <v>10</v>
      </c>
      <c r="M24" s="68">
        <v>464</v>
      </c>
      <c r="N24" s="68">
        <v>11</v>
      </c>
      <c r="O24" s="63"/>
      <c r="AH24" s="35"/>
      <c r="AI24" s="35"/>
      <c r="AJ24" s="35"/>
      <c r="AK24" s="35"/>
      <c r="AL24" s="35"/>
      <c r="AM24" s="35"/>
      <c r="AN24" s="35"/>
      <c r="AO24" s="35"/>
      <c r="AP24" s="35"/>
      <c r="AQ24" s="35"/>
      <c r="AR24" s="35"/>
      <c r="AS24" s="35"/>
    </row>
    <row r="25" spans="2:45" x14ac:dyDescent="0.2">
      <c r="B25" s="173" t="s">
        <v>1429</v>
      </c>
      <c r="C25" s="67">
        <v>6</v>
      </c>
      <c r="D25" s="67">
        <v>3</v>
      </c>
      <c r="E25" s="67">
        <v>13</v>
      </c>
      <c r="F25" s="67">
        <v>5</v>
      </c>
      <c r="G25" s="67">
        <v>9</v>
      </c>
      <c r="H25" s="67">
        <v>7</v>
      </c>
      <c r="I25" s="67">
        <v>5</v>
      </c>
      <c r="J25" s="67">
        <v>4</v>
      </c>
      <c r="K25" s="67">
        <v>7</v>
      </c>
      <c r="L25" s="67">
        <v>5</v>
      </c>
      <c r="M25" s="68">
        <v>166</v>
      </c>
      <c r="N25" s="68">
        <v>40</v>
      </c>
      <c r="O25" s="63"/>
      <c r="AH25" s="35"/>
      <c r="AI25" s="35"/>
      <c r="AJ25" s="35"/>
      <c r="AK25" s="35"/>
      <c r="AL25" s="35"/>
      <c r="AM25" s="35"/>
      <c r="AN25" s="35"/>
      <c r="AO25" s="35"/>
      <c r="AP25" s="35"/>
      <c r="AQ25" s="35"/>
      <c r="AR25" s="35"/>
      <c r="AS25" s="35"/>
    </row>
    <row r="26" spans="2:45" x14ac:dyDescent="0.2">
      <c r="B26" s="173" t="s">
        <v>46</v>
      </c>
      <c r="C26" s="67">
        <v>27</v>
      </c>
      <c r="D26" s="67">
        <v>22</v>
      </c>
      <c r="E26" s="67">
        <v>31</v>
      </c>
      <c r="F26" s="67">
        <v>26</v>
      </c>
      <c r="G26" s="67">
        <v>20</v>
      </c>
      <c r="H26" s="67">
        <v>20</v>
      </c>
      <c r="I26" s="67">
        <v>29</v>
      </c>
      <c r="J26" s="67">
        <v>22</v>
      </c>
      <c r="K26" s="67">
        <v>18</v>
      </c>
      <c r="L26" s="67">
        <v>17</v>
      </c>
      <c r="M26" s="68">
        <v>567</v>
      </c>
      <c r="N26" s="68">
        <v>147</v>
      </c>
      <c r="O26" s="63"/>
      <c r="AH26" s="35"/>
      <c r="AI26" s="35"/>
      <c r="AJ26" s="35"/>
      <c r="AK26" s="35"/>
      <c r="AL26" s="35"/>
      <c r="AM26" s="35"/>
      <c r="AN26" s="35"/>
      <c r="AO26" s="35"/>
      <c r="AP26" s="35"/>
      <c r="AQ26" s="35"/>
      <c r="AR26" s="35"/>
      <c r="AS26" s="35"/>
    </row>
    <row r="27" spans="2:45" x14ac:dyDescent="0.2">
      <c r="B27" s="173" t="s">
        <v>1430</v>
      </c>
      <c r="C27" s="67">
        <v>28</v>
      </c>
      <c r="D27" s="67">
        <v>33</v>
      </c>
      <c r="E27" s="67">
        <v>26</v>
      </c>
      <c r="F27" s="67">
        <v>28</v>
      </c>
      <c r="G27" s="67">
        <v>35</v>
      </c>
      <c r="H27" s="67">
        <v>22</v>
      </c>
      <c r="I27" s="67">
        <v>20</v>
      </c>
      <c r="J27" s="67">
        <v>24</v>
      </c>
      <c r="K27" s="67">
        <v>19</v>
      </c>
      <c r="L27" s="67">
        <v>13</v>
      </c>
      <c r="M27" s="68">
        <v>667</v>
      </c>
      <c r="N27" s="68">
        <v>332</v>
      </c>
      <c r="O27" s="63"/>
      <c r="AH27" s="35"/>
      <c r="AI27" s="35"/>
      <c r="AJ27" s="35"/>
      <c r="AK27" s="35"/>
      <c r="AL27" s="35"/>
      <c r="AM27" s="35"/>
      <c r="AN27" s="35"/>
      <c r="AO27" s="35"/>
      <c r="AP27" s="35"/>
      <c r="AQ27" s="35"/>
      <c r="AR27" s="35"/>
      <c r="AS27" s="35"/>
    </row>
    <row r="28" spans="2:45" x14ac:dyDescent="0.2">
      <c r="B28" s="178"/>
      <c r="C28" s="67"/>
      <c r="D28" s="67"/>
      <c r="E28" s="67"/>
      <c r="F28" s="67"/>
      <c r="G28" s="67"/>
      <c r="H28" s="67"/>
      <c r="I28" s="67"/>
      <c r="J28" s="67"/>
      <c r="K28" s="67"/>
      <c r="L28" s="67"/>
      <c r="M28" s="68"/>
      <c r="N28" s="68"/>
      <c r="O28" s="63"/>
      <c r="AH28" s="35"/>
      <c r="AI28" s="35"/>
      <c r="AJ28" s="35"/>
      <c r="AK28" s="35"/>
      <c r="AL28" s="35"/>
      <c r="AM28" s="35"/>
      <c r="AN28" s="35"/>
      <c r="AO28" s="35"/>
      <c r="AP28" s="35"/>
      <c r="AQ28" s="35"/>
      <c r="AR28" s="35"/>
      <c r="AS28" s="35"/>
    </row>
    <row r="29" spans="2:45" x14ac:dyDescent="0.2">
      <c r="B29" s="189" t="s">
        <v>1431</v>
      </c>
      <c r="C29" s="61">
        <v>116</v>
      </c>
      <c r="D29" s="61">
        <v>124</v>
      </c>
      <c r="E29" s="61">
        <v>99</v>
      </c>
      <c r="F29" s="61">
        <v>133</v>
      </c>
      <c r="G29" s="61">
        <v>107</v>
      </c>
      <c r="H29" s="61">
        <v>86</v>
      </c>
      <c r="I29" s="61">
        <v>106</v>
      </c>
      <c r="J29" s="61">
        <v>98</v>
      </c>
      <c r="K29" s="61">
        <v>59</v>
      </c>
      <c r="L29" s="61">
        <v>33</v>
      </c>
      <c r="M29" s="62">
        <v>3481</v>
      </c>
      <c r="N29" s="62">
        <v>3182</v>
      </c>
      <c r="O29" s="63"/>
      <c r="AH29" s="35"/>
      <c r="AI29" s="35"/>
      <c r="AJ29" s="35"/>
      <c r="AK29" s="35"/>
      <c r="AL29" s="35"/>
      <c r="AM29" s="35"/>
      <c r="AN29" s="35"/>
      <c r="AO29" s="35"/>
      <c r="AP29" s="35"/>
      <c r="AQ29" s="35"/>
      <c r="AR29" s="35"/>
      <c r="AS29" s="35"/>
    </row>
    <row r="30" spans="2:45" x14ac:dyDescent="0.2">
      <c r="B30" s="177" t="s">
        <v>1433</v>
      </c>
      <c r="C30" s="67">
        <v>47</v>
      </c>
      <c r="D30" s="67">
        <v>39</v>
      </c>
      <c r="E30" s="67">
        <v>29</v>
      </c>
      <c r="F30" s="67">
        <v>57</v>
      </c>
      <c r="G30" s="67">
        <v>45</v>
      </c>
      <c r="H30" s="67">
        <v>30</v>
      </c>
      <c r="I30" s="67">
        <v>41</v>
      </c>
      <c r="J30" s="67">
        <v>32</v>
      </c>
      <c r="K30" s="67">
        <v>17</v>
      </c>
      <c r="L30" s="67">
        <v>4</v>
      </c>
      <c r="M30" s="68">
        <v>1180</v>
      </c>
      <c r="N30" s="68">
        <v>1180</v>
      </c>
      <c r="O30" s="63"/>
      <c r="AH30" s="35"/>
      <c r="AI30" s="35"/>
      <c r="AJ30" s="35"/>
      <c r="AK30" s="35"/>
      <c r="AL30" s="35"/>
      <c r="AM30" s="35"/>
      <c r="AN30" s="35"/>
      <c r="AO30" s="35"/>
      <c r="AP30" s="35"/>
      <c r="AQ30" s="35"/>
      <c r="AR30" s="35"/>
      <c r="AS30" s="35"/>
    </row>
    <row r="31" spans="2:45" x14ac:dyDescent="0.2">
      <c r="B31" s="177" t="s">
        <v>1434</v>
      </c>
      <c r="C31" s="67">
        <v>13</v>
      </c>
      <c r="D31" s="67">
        <v>14</v>
      </c>
      <c r="E31" s="67">
        <v>14</v>
      </c>
      <c r="F31" s="67">
        <v>4</v>
      </c>
      <c r="G31" s="67">
        <v>7</v>
      </c>
      <c r="H31" s="67">
        <v>11</v>
      </c>
      <c r="I31" s="67">
        <v>8</v>
      </c>
      <c r="J31" s="67">
        <v>10</v>
      </c>
      <c r="K31" s="67">
        <v>2</v>
      </c>
      <c r="L31" s="67">
        <v>4</v>
      </c>
      <c r="M31" s="68">
        <v>306</v>
      </c>
      <c r="N31" s="68">
        <v>306</v>
      </c>
      <c r="O31" s="63"/>
      <c r="P31" s="137"/>
      <c r="AH31" s="35"/>
      <c r="AI31" s="35"/>
      <c r="AJ31" s="35"/>
      <c r="AK31" s="35"/>
      <c r="AL31" s="35"/>
      <c r="AM31" s="35"/>
      <c r="AN31" s="35"/>
      <c r="AO31" s="35"/>
      <c r="AP31" s="35"/>
      <c r="AQ31" s="35"/>
      <c r="AR31" s="35"/>
      <c r="AS31" s="35"/>
    </row>
    <row r="32" spans="2:45" x14ac:dyDescent="0.2">
      <c r="B32" s="190"/>
      <c r="C32" s="69"/>
      <c r="D32" s="69"/>
      <c r="E32" s="69"/>
      <c r="F32" s="69"/>
      <c r="G32" s="69"/>
      <c r="H32" s="69"/>
      <c r="I32" s="69"/>
      <c r="J32" s="69"/>
      <c r="K32" s="69"/>
      <c r="L32" s="69"/>
      <c r="M32" s="70"/>
      <c r="N32" s="70"/>
      <c r="O32" s="63"/>
      <c r="P32" s="137"/>
      <c r="AH32" s="35"/>
      <c r="AI32" s="35"/>
      <c r="AJ32" s="35"/>
      <c r="AK32" s="35"/>
      <c r="AL32" s="35"/>
      <c r="AM32" s="35"/>
      <c r="AN32" s="35"/>
      <c r="AO32" s="35"/>
      <c r="AP32" s="35"/>
      <c r="AQ32" s="35"/>
      <c r="AR32" s="35"/>
      <c r="AS32" s="35"/>
    </row>
    <row r="33" spans="2:45" x14ac:dyDescent="0.2">
      <c r="B33" s="189" t="s">
        <v>1435</v>
      </c>
      <c r="C33" s="61">
        <v>392</v>
      </c>
      <c r="D33" s="61">
        <v>374</v>
      </c>
      <c r="E33" s="61">
        <v>380</v>
      </c>
      <c r="F33" s="61">
        <v>353</v>
      </c>
      <c r="G33" s="61">
        <v>317</v>
      </c>
      <c r="H33" s="61">
        <v>343</v>
      </c>
      <c r="I33" s="61">
        <v>337</v>
      </c>
      <c r="J33" s="61">
        <v>326</v>
      </c>
      <c r="K33" s="61">
        <v>273</v>
      </c>
      <c r="L33" s="61">
        <v>145</v>
      </c>
      <c r="M33" s="62">
        <v>9288</v>
      </c>
      <c r="N33" s="62">
        <v>8078</v>
      </c>
      <c r="O33" s="63"/>
      <c r="AH33" s="35"/>
      <c r="AI33" s="35"/>
      <c r="AJ33" s="35"/>
      <c r="AK33" s="35"/>
      <c r="AL33" s="35"/>
      <c r="AM33" s="35"/>
      <c r="AN33" s="35"/>
      <c r="AO33" s="35"/>
      <c r="AP33" s="35"/>
      <c r="AQ33" s="35"/>
      <c r="AR33" s="35"/>
      <c r="AS33" s="35"/>
    </row>
    <row r="34" spans="2:45" x14ac:dyDescent="0.2">
      <c r="B34" s="173" t="s">
        <v>1437</v>
      </c>
      <c r="C34" s="67">
        <v>9</v>
      </c>
      <c r="D34" s="67">
        <v>15</v>
      </c>
      <c r="E34" s="67">
        <v>10</v>
      </c>
      <c r="F34" s="67">
        <v>7</v>
      </c>
      <c r="G34" s="67">
        <v>8</v>
      </c>
      <c r="H34" s="67">
        <v>6</v>
      </c>
      <c r="I34" s="67">
        <v>10</v>
      </c>
      <c r="J34" s="67">
        <v>11</v>
      </c>
      <c r="K34" s="67">
        <v>6</v>
      </c>
      <c r="L34" s="67">
        <v>6</v>
      </c>
      <c r="M34" s="68">
        <v>231</v>
      </c>
      <c r="N34" s="68">
        <v>106</v>
      </c>
      <c r="O34" s="63"/>
      <c r="AH34" s="35"/>
      <c r="AI34" s="35"/>
      <c r="AJ34" s="35"/>
      <c r="AK34" s="35"/>
      <c r="AL34" s="35"/>
      <c r="AM34" s="35"/>
      <c r="AN34" s="35"/>
      <c r="AO34" s="35"/>
      <c r="AP34" s="35"/>
      <c r="AQ34" s="35"/>
      <c r="AR34" s="35"/>
      <c r="AS34" s="35"/>
    </row>
    <row r="35" spans="2:45" x14ac:dyDescent="0.2">
      <c r="B35" s="173" t="s">
        <v>1438</v>
      </c>
      <c r="C35" s="67">
        <v>17</v>
      </c>
      <c r="D35" s="67">
        <v>9</v>
      </c>
      <c r="E35" s="67">
        <v>7</v>
      </c>
      <c r="F35" s="67">
        <v>10</v>
      </c>
      <c r="G35" s="67">
        <v>12</v>
      </c>
      <c r="H35" s="67">
        <v>12</v>
      </c>
      <c r="I35" s="67">
        <v>16</v>
      </c>
      <c r="J35" s="67">
        <v>6</v>
      </c>
      <c r="K35" s="67">
        <v>10</v>
      </c>
      <c r="L35" s="67">
        <v>16</v>
      </c>
      <c r="M35" s="68">
        <v>285</v>
      </c>
      <c r="N35" s="68">
        <v>226</v>
      </c>
      <c r="O35" s="63"/>
      <c r="AH35" s="35"/>
      <c r="AI35" s="35"/>
      <c r="AJ35" s="35"/>
      <c r="AK35" s="35"/>
      <c r="AL35" s="35"/>
      <c r="AM35" s="35"/>
      <c r="AN35" s="35"/>
      <c r="AO35" s="35"/>
      <c r="AP35" s="35"/>
      <c r="AQ35" s="35"/>
      <c r="AR35" s="35"/>
      <c r="AS35" s="35"/>
    </row>
    <row r="36" spans="2:45" x14ac:dyDescent="0.2">
      <c r="B36" s="177" t="s">
        <v>1439</v>
      </c>
      <c r="C36" s="67">
        <v>174</v>
      </c>
      <c r="D36" s="67">
        <v>175</v>
      </c>
      <c r="E36" s="67">
        <v>161</v>
      </c>
      <c r="F36" s="67">
        <v>149</v>
      </c>
      <c r="G36" s="67">
        <v>139</v>
      </c>
      <c r="H36" s="67">
        <v>150</v>
      </c>
      <c r="I36" s="67">
        <v>149</v>
      </c>
      <c r="J36" s="67">
        <v>134</v>
      </c>
      <c r="K36" s="67">
        <v>128</v>
      </c>
      <c r="L36" s="67">
        <v>64</v>
      </c>
      <c r="M36" s="68">
        <v>3720</v>
      </c>
      <c r="N36" s="68">
        <v>3382</v>
      </c>
      <c r="O36" s="63"/>
      <c r="AH36" s="35"/>
      <c r="AI36" s="35"/>
      <c r="AJ36" s="35"/>
      <c r="AK36" s="35"/>
      <c r="AL36" s="35"/>
      <c r="AM36" s="35"/>
      <c r="AN36" s="35"/>
      <c r="AO36" s="35"/>
      <c r="AP36" s="35"/>
      <c r="AQ36" s="35"/>
      <c r="AR36" s="35"/>
      <c r="AS36" s="35"/>
    </row>
    <row r="37" spans="2:45" x14ac:dyDescent="0.2">
      <c r="B37" s="178"/>
      <c r="C37" s="67"/>
      <c r="D37" s="67"/>
      <c r="E37" s="67"/>
      <c r="F37" s="67"/>
      <c r="G37" s="67"/>
      <c r="H37" s="67"/>
      <c r="I37" s="67"/>
      <c r="J37" s="67"/>
      <c r="K37" s="67"/>
      <c r="L37" s="67"/>
      <c r="M37" s="68"/>
      <c r="N37" s="68"/>
      <c r="O37" s="63"/>
      <c r="AH37" s="35"/>
      <c r="AI37" s="35"/>
      <c r="AJ37" s="35"/>
      <c r="AK37" s="35"/>
      <c r="AL37" s="35"/>
      <c r="AM37" s="35"/>
      <c r="AN37" s="35"/>
      <c r="AO37" s="35"/>
      <c r="AP37" s="35"/>
      <c r="AQ37" s="35"/>
      <c r="AR37" s="35"/>
      <c r="AS37" s="35"/>
    </row>
    <row r="38" spans="2:45" x14ac:dyDescent="0.2">
      <c r="B38" s="189" t="s">
        <v>1440</v>
      </c>
      <c r="C38" s="61">
        <v>92</v>
      </c>
      <c r="D38" s="61">
        <v>104</v>
      </c>
      <c r="E38" s="61">
        <v>68</v>
      </c>
      <c r="F38" s="61">
        <v>46</v>
      </c>
      <c r="G38" s="61">
        <v>64</v>
      </c>
      <c r="H38" s="61">
        <v>45</v>
      </c>
      <c r="I38" s="61">
        <v>45</v>
      </c>
      <c r="J38" s="61">
        <v>53</v>
      </c>
      <c r="K38" s="61">
        <v>46</v>
      </c>
      <c r="L38" s="61">
        <v>34</v>
      </c>
      <c r="M38" s="62">
        <v>1711</v>
      </c>
      <c r="N38" s="62">
        <v>1040</v>
      </c>
      <c r="O38" s="63"/>
      <c r="AH38" s="35"/>
      <c r="AI38" s="35"/>
      <c r="AJ38" s="35"/>
      <c r="AK38" s="35"/>
      <c r="AL38" s="35"/>
      <c r="AM38" s="35"/>
      <c r="AN38" s="35"/>
      <c r="AO38" s="35"/>
      <c r="AP38" s="35"/>
      <c r="AQ38" s="35"/>
      <c r="AR38" s="35"/>
      <c r="AS38" s="35"/>
    </row>
    <row r="39" spans="2:45" ht="12.75" customHeight="1" x14ac:dyDescent="0.2">
      <c r="B39" s="181" t="s">
        <v>1482</v>
      </c>
      <c r="C39" s="69">
        <v>11</v>
      </c>
      <c r="D39" s="69">
        <v>10</v>
      </c>
      <c r="E39" s="69">
        <v>3</v>
      </c>
      <c r="F39" s="69">
        <v>7</v>
      </c>
      <c r="G39" s="69">
        <v>3</v>
      </c>
      <c r="H39" s="69">
        <v>2</v>
      </c>
      <c r="I39" s="69">
        <v>2</v>
      </c>
      <c r="J39" s="69">
        <v>4</v>
      </c>
      <c r="K39" s="69">
        <v>8</v>
      </c>
      <c r="L39" s="69">
        <v>2</v>
      </c>
      <c r="M39" s="70">
        <v>127</v>
      </c>
      <c r="N39" s="70">
        <v>112</v>
      </c>
      <c r="O39" s="63"/>
      <c r="AH39" s="35"/>
      <c r="AI39" s="35"/>
      <c r="AJ39" s="35"/>
      <c r="AK39" s="35"/>
      <c r="AL39" s="35"/>
      <c r="AM39" s="35"/>
      <c r="AN39" s="35"/>
      <c r="AO39" s="35"/>
      <c r="AP39" s="35"/>
      <c r="AQ39" s="35"/>
      <c r="AR39" s="35"/>
      <c r="AS39" s="35"/>
    </row>
    <row r="40" spans="2:45" x14ac:dyDescent="0.2">
      <c r="B40" s="178"/>
      <c r="C40" s="69"/>
      <c r="D40" s="69"/>
      <c r="E40" s="69"/>
      <c r="F40" s="69"/>
      <c r="G40" s="69"/>
      <c r="H40" s="69"/>
      <c r="I40" s="69"/>
      <c r="J40" s="69"/>
      <c r="K40" s="69"/>
      <c r="L40" s="69"/>
      <c r="M40" s="70"/>
      <c r="N40" s="70"/>
      <c r="O40" s="63"/>
      <c r="AH40" s="35"/>
      <c r="AI40" s="35"/>
      <c r="AJ40" s="35"/>
      <c r="AK40" s="35"/>
      <c r="AL40" s="35"/>
      <c r="AM40" s="35"/>
      <c r="AN40" s="35"/>
      <c r="AO40" s="35"/>
      <c r="AP40" s="35"/>
      <c r="AQ40" s="35"/>
      <c r="AR40" s="35"/>
      <c r="AS40" s="35"/>
    </row>
    <row r="41" spans="2:45" x14ac:dyDescent="0.2">
      <c r="B41" s="189" t="s">
        <v>1443</v>
      </c>
      <c r="C41" s="61">
        <v>230</v>
      </c>
      <c r="D41" s="61">
        <v>229</v>
      </c>
      <c r="E41" s="61">
        <v>223</v>
      </c>
      <c r="F41" s="61">
        <v>186</v>
      </c>
      <c r="G41" s="61">
        <v>202</v>
      </c>
      <c r="H41" s="61">
        <v>156</v>
      </c>
      <c r="I41" s="61">
        <v>188</v>
      </c>
      <c r="J41" s="61">
        <v>150</v>
      </c>
      <c r="K41" s="61">
        <v>83</v>
      </c>
      <c r="L41" s="61">
        <v>85</v>
      </c>
      <c r="M41" s="62">
        <v>4872</v>
      </c>
      <c r="N41" s="62">
        <v>4131</v>
      </c>
      <c r="O41" s="63"/>
      <c r="AH41" s="35"/>
      <c r="AI41" s="35"/>
      <c r="AJ41" s="35"/>
      <c r="AK41" s="35"/>
      <c r="AL41" s="35"/>
      <c r="AM41" s="35"/>
      <c r="AN41" s="35"/>
      <c r="AO41" s="35"/>
      <c r="AP41" s="35"/>
      <c r="AQ41" s="35"/>
      <c r="AR41" s="35"/>
      <c r="AS41" s="35"/>
    </row>
    <row r="42" spans="2:45" x14ac:dyDescent="0.2">
      <c r="B42" s="177" t="s">
        <v>1445</v>
      </c>
      <c r="C42" s="67">
        <v>44</v>
      </c>
      <c r="D42" s="67">
        <v>40</v>
      </c>
      <c r="E42" s="67">
        <v>35</v>
      </c>
      <c r="F42" s="67">
        <v>40</v>
      </c>
      <c r="G42" s="67">
        <v>46</v>
      </c>
      <c r="H42" s="67">
        <v>32</v>
      </c>
      <c r="I42" s="67">
        <v>40</v>
      </c>
      <c r="J42" s="67">
        <v>44</v>
      </c>
      <c r="K42" s="67">
        <v>19</v>
      </c>
      <c r="L42" s="67">
        <v>35</v>
      </c>
      <c r="M42" s="68">
        <v>867</v>
      </c>
      <c r="N42" s="68">
        <v>703</v>
      </c>
      <c r="O42" s="63"/>
      <c r="AH42" s="35"/>
      <c r="AI42" s="35"/>
      <c r="AJ42" s="35"/>
      <c r="AK42" s="35"/>
      <c r="AL42" s="35"/>
      <c r="AM42" s="35"/>
      <c r="AN42" s="35"/>
      <c r="AO42" s="35"/>
      <c r="AP42" s="35"/>
      <c r="AQ42" s="35"/>
      <c r="AR42" s="35"/>
      <c r="AS42" s="35"/>
    </row>
    <row r="43" spans="2:45" x14ac:dyDescent="0.2">
      <c r="B43" s="177" t="s">
        <v>1446</v>
      </c>
      <c r="C43" s="67">
        <v>32</v>
      </c>
      <c r="D43" s="67">
        <v>33</v>
      </c>
      <c r="E43" s="67">
        <v>42</v>
      </c>
      <c r="F43" s="67">
        <v>19</v>
      </c>
      <c r="G43" s="67">
        <v>26</v>
      </c>
      <c r="H43" s="67">
        <v>19</v>
      </c>
      <c r="I43" s="67">
        <v>32</v>
      </c>
      <c r="J43" s="67">
        <v>33</v>
      </c>
      <c r="K43" s="67">
        <v>19</v>
      </c>
      <c r="L43" s="67">
        <v>17</v>
      </c>
      <c r="M43" s="68">
        <v>729</v>
      </c>
      <c r="N43" s="68">
        <v>617</v>
      </c>
      <c r="O43" s="63"/>
      <c r="AH43" s="35"/>
      <c r="AI43" s="35"/>
      <c r="AJ43" s="35"/>
      <c r="AK43" s="35"/>
      <c r="AL43" s="35"/>
      <c r="AM43" s="35"/>
      <c r="AN43" s="35"/>
      <c r="AO43" s="35"/>
      <c r="AP43" s="35"/>
      <c r="AQ43" s="35"/>
      <c r="AR43" s="35"/>
      <c r="AS43" s="35"/>
    </row>
    <row r="44" spans="2:45" x14ac:dyDescent="0.2">
      <c r="B44" s="178"/>
      <c r="C44" s="69"/>
      <c r="D44" s="69"/>
      <c r="E44" s="69"/>
      <c r="F44" s="69"/>
      <c r="G44" s="69"/>
      <c r="H44" s="69"/>
      <c r="I44" s="69"/>
      <c r="J44" s="69"/>
      <c r="K44" s="69"/>
      <c r="L44" s="69"/>
      <c r="M44" s="70"/>
      <c r="N44" s="70"/>
      <c r="O44" s="63"/>
      <c r="AH44" s="35"/>
      <c r="AI44" s="35"/>
      <c r="AJ44" s="35"/>
      <c r="AK44" s="35"/>
      <c r="AL44" s="35"/>
      <c r="AM44" s="35"/>
      <c r="AN44" s="35"/>
      <c r="AO44" s="35"/>
      <c r="AP44" s="35"/>
      <c r="AQ44" s="35"/>
      <c r="AR44" s="35"/>
      <c r="AS44" s="35"/>
    </row>
    <row r="45" spans="2:45" x14ac:dyDescent="0.2">
      <c r="B45" s="189" t="s">
        <v>1447</v>
      </c>
      <c r="C45" s="61">
        <v>188</v>
      </c>
      <c r="D45" s="61">
        <v>197</v>
      </c>
      <c r="E45" s="61">
        <v>155</v>
      </c>
      <c r="F45" s="61">
        <v>198</v>
      </c>
      <c r="G45" s="61">
        <v>159</v>
      </c>
      <c r="H45" s="61">
        <v>169</v>
      </c>
      <c r="I45" s="61">
        <v>161</v>
      </c>
      <c r="J45" s="61">
        <v>186</v>
      </c>
      <c r="K45" s="61">
        <v>119</v>
      </c>
      <c r="L45" s="61">
        <v>54</v>
      </c>
      <c r="M45" s="62">
        <v>4432</v>
      </c>
      <c r="N45" s="62">
        <v>3703</v>
      </c>
      <c r="O45" s="63"/>
      <c r="AH45" s="35"/>
      <c r="AI45" s="35"/>
      <c r="AJ45" s="35"/>
      <c r="AK45" s="35"/>
      <c r="AL45" s="35"/>
      <c r="AM45" s="35"/>
      <c r="AN45" s="35"/>
      <c r="AO45" s="35"/>
      <c r="AP45" s="35"/>
      <c r="AQ45" s="35"/>
      <c r="AR45" s="35"/>
      <c r="AS45" s="35"/>
    </row>
    <row r="46" spans="2:45" x14ac:dyDescent="0.2">
      <c r="B46" s="177" t="s">
        <v>1449</v>
      </c>
      <c r="C46" s="69">
        <v>2</v>
      </c>
      <c r="D46" s="69">
        <v>5</v>
      </c>
      <c r="E46" s="69">
        <v>5</v>
      </c>
      <c r="F46" s="69">
        <v>8</v>
      </c>
      <c r="G46" s="69">
        <v>2</v>
      </c>
      <c r="H46" s="69">
        <v>4</v>
      </c>
      <c r="I46" s="69">
        <v>2</v>
      </c>
      <c r="J46" s="69">
        <v>7</v>
      </c>
      <c r="K46" s="69">
        <v>7</v>
      </c>
      <c r="L46" s="69">
        <v>3</v>
      </c>
      <c r="M46" s="70">
        <v>115</v>
      </c>
      <c r="N46" s="70">
        <v>6</v>
      </c>
      <c r="O46" s="63"/>
      <c r="AH46" s="35"/>
      <c r="AI46" s="35"/>
      <c r="AJ46" s="35"/>
      <c r="AK46" s="35"/>
      <c r="AL46" s="35"/>
      <c r="AM46" s="35"/>
      <c r="AN46" s="35"/>
      <c r="AO46" s="35"/>
      <c r="AP46" s="35"/>
      <c r="AQ46" s="35"/>
      <c r="AR46" s="35"/>
      <c r="AS46" s="35"/>
    </row>
    <row r="47" spans="2:45" x14ac:dyDescent="0.2">
      <c r="B47" s="177" t="s">
        <v>1450</v>
      </c>
      <c r="C47" s="69">
        <v>21</v>
      </c>
      <c r="D47" s="69">
        <v>43</v>
      </c>
      <c r="E47" s="69">
        <v>28</v>
      </c>
      <c r="F47" s="69">
        <v>31</v>
      </c>
      <c r="G47" s="69">
        <v>25</v>
      </c>
      <c r="H47" s="69">
        <v>31</v>
      </c>
      <c r="I47" s="69">
        <v>19</v>
      </c>
      <c r="J47" s="69">
        <v>24</v>
      </c>
      <c r="K47" s="69">
        <v>17</v>
      </c>
      <c r="L47" s="69">
        <v>9</v>
      </c>
      <c r="M47" s="70">
        <v>549</v>
      </c>
      <c r="N47" s="70">
        <v>410</v>
      </c>
      <c r="O47" s="63"/>
      <c r="AH47" s="35"/>
      <c r="AI47" s="35"/>
      <c r="AJ47" s="35"/>
      <c r="AK47" s="35"/>
      <c r="AL47" s="35"/>
      <c r="AM47" s="35"/>
      <c r="AN47" s="35"/>
      <c r="AO47" s="35"/>
      <c r="AP47" s="35"/>
      <c r="AQ47" s="35"/>
      <c r="AR47" s="35"/>
      <c r="AS47" s="35"/>
    </row>
    <row r="48" spans="2:45" x14ac:dyDescent="0.2">
      <c r="B48" s="178"/>
      <c r="C48" s="67"/>
      <c r="D48" s="67"/>
      <c r="E48" s="67"/>
      <c r="F48" s="67"/>
      <c r="G48" s="67"/>
      <c r="H48" s="67"/>
      <c r="I48" s="67"/>
      <c r="J48" s="67"/>
      <c r="K48" s="67"/>
      <c r="L48" s="67"/>
      <c r="M48" s="68"/>
      <c r="N48" s="68"/>
      <c r="O48" s="63"/>
      <c r="AH48" s="35"/>
      <c r="AI48" s="35"/>
      <c r="AJ48" s="35"/>
      <c r="AK48" s="35"/>
      <c r="AL48" s="35"/>
      <c r="AM48" s="35"/>
      <c r="AN48" s="35"/>
      <c r="AO48" s="35"/>
      <c r="AP48" s="35"/>
      <c r="AQ48" s="35"/>
      <c r="AR48" s="35"/>
      <c r="AS48" s="35"/>
    </row>
    <row r="49" spans="2:45" x14ac:dyDescent="0.2">
      <c r="B49" s="189" t="s">
        <v>1451</v>
      </c>
      <c r="C49" s="61">
        <v>267</v>
      </c>
      <c r="D49" s="61">
        <v>263</v>
      </c>
      <c r="E49" s="61">
        <v>254</v>
      </c>
      <c r="F49" s="61">
        <v>211</v>
      </c>
      <c r="G49" s="61">
        <v>137</v>
      </c>
      <c r="H49" s="61">
        <v>115</v>
      </c>
      <c r="I49" s="61">
        <v>146</v>
      </c>
      <c r="J49" s="61">
        <v>168</v>
      </c>
      <c r="K49" s="61">
        <v>60</v>
      </c>
      <c r="L49" s="61">
        <v>42</v>
      </c>
      <c r="M49" s="62">
        <v>4547</v>
      </c>
      <c r="N49" s="62">
        <v>4428</v>
      </c>
      <c r="O49" s="63"/>
      <c r="AH49" s="35"/>
      <c r="AI49" s="35"/>
      <c r="AJ49" s="35"/>
      <c r="AK49" s="35"/>
      <c r="AL49" s="35"/>
      <c r="AM49" s="35"/>
      <c r="AN49" s="35"/>
      <c r="AO49" s="35"/>
      <c r="AP49" s="35"/>
      <c r="AQ49" s="35"/>
      <c r="AR49" s="35"/>
      <c r="AS49" s="35"/>
    </row>
    <row r="50" spans="2:45" x14ac:dyDescent="0.2">
      <c r="B50" s="178" t="s">
        <v>64</v>
      </c>
      <c r="C50" s="67">
        <v>137</v>
      </c>
      <c r="D50" s="67">
        <v>127</v>
      </c>
      <c r="E50" s="67">
        <v>110</v>
      </c>
      <c r="F50" s="67">
        <v>111</v>
      </c>
      <c r="G50" s="67">
        <v>101</v>
      </c>
      <c r="H50" s="67">
        <v>82</v>
      </c>
      <c r="I50" s="67">
        <v>107</v>
      </c>
      <c r="J50" s="67">
        <v>106</v>
      </c>
      <c r="K50" s="67">
        <v>39</v>
      </c>
      <c r="L50" s="67">
        <v>25</v>
      </c>
      <c r="M50" s="68">
        <v>2315</v>
      </c>
      <c r="N50" s="68">
        <v>2304</v>
      </c>
      <c r="O50" s="63"/>
      <c r="AH50" s="35"/>
      <c r="AI50" s="35"/>
      <c r="AJ50" s="35"/>
      <c r="AK50" s="35"/>
      <c r="AL50" s="35"/>
      <c r="AM50" s="35"/>
      <c r="AN50" s="35"/>
      <c r="AO50" s="35"/>
      <c r="AP50" s="35"/>
      <c r="AQ50" s="35"/>
      <c r="AR50" s="35"/>
      <c r="AS50" s="35"/>
    </row>
    <row r="51" spans="2:45" x14ac:dyDescent="0.2">
      <c r="B51" s="178"/>
      <c r="C51" s="67"/>
      <c r="D51" s="67"/>
      <c r="E51" s="67"/>
      <c r="F51" s="67"/>
      <c r="G51" s="67"/>
      <c r="H51" s="67"/>
      <c r="I51" s="67"/>
      <c r="J51" s="67"/>
      <c r="K51" s="67"/>
      <c r="L51" s="67"/>
      <c r="M51" s="68"/>
      <c r="N51" s="68"/>
      <c r="O51" s="63"/>
      <c r="AH51" s="35"/>
      <c r="AI51" s="35"/>
      <c r="AJ51" s="35"/>
      <c r="AK51" s="35"/>
      <c r="AL51" s="35"/>
      <c r="AM51" s="35"/>
      <c r="AN51" s="35"/>
      <c r="AO51" s="35"/>
      <c r="AP51" s="35"/>
      <c r="AQ51" s="35"/>
      <c r="AR51" s="35"/>
      <c r="AS51" s="35"/>
    </row>
    <row r="52" spans="2:45" ht="14.25" x14ac:dyDescent="0.2">
      <c r="B52" s="189" t="s">
        <v>1548</v>
      </c>
      <c r="C52" s="61">
        <v>79</v>
      </c>
      <c r="D52" s="61">
        <v>59</v>
      </c>
      <c r="E52" s="61">
        <v>65</v>
      </c>
      <c r="F52" s="61">
        <v>43</v>
      </c>
      <c r="G52" s="61">
        <v>68</v>
      </c>
      <c r="H52" s="61">
        <v>40</v>
      </c>
      <c r="I52" s="61">
        <v>41</v>
      </c>
      <c r="J52" s="61">
        <v>56</v>
      </c>
      <c r="K52" s="61">
        <v>26</v>
      </c>
      <c r="L52" s="61">
        <v>23</v>
      </c>
      <c r="M52" s="62">
        <v>1649</v>
      </c>
      <c r="N52" s="62">
        <v>1457</v>
      </c>
      <c r="O52" s="63"/>
      <c r="AH52" s="35"/>
      <c r="AI52" s="35"/>
      <c r="AJ52" s="35"/>
      <c r="AK52" s="35"/>
      <c r="AL52" s="35"/>
      <c r="AM52" s="35"/>
      <c r="AN52" s="35"/>
      <c r="AO52" s="35"/>
      <c r="AP52" s="35"/>
      <c r="AQ52" s="35"/>
      <c r="AR52" s="35"/>
      <c r="AS52" s="35"/>
    </row>
    <row r="53" spans="2:45" x14ac:dyDescent="0.2">
      <c r="B53" s="181" t="s">
        <v>1455</v>
      </c>
      <c r="C53" s="67">
        <v>24</v>
      </c>
      <c r="D53" s="67">
        <v>22</v>
      </c>
      <c r="E53" s="67">
        <v>22</v>
      </c>
      <c r="F53" s="67">
        <v>19</v>
      </c>
      <c r="G53" s="67">
        <v>20</v>
      </c>
      <c r="H53" s="67">
        <v>7</v>
      </c>
      <c r="I53" s="67">
        <v>11</v>
      </c>
      <c r="J53" s="67">
        <v>26</v>
      </c>
      <c r="K53" s="67">
        <v>9</v>
      </c>
      <c r="L53" s="67">
        <v>10</v>
      </c>
      <c r="M53" s="68">
        <v>479</v>
      </c>
      <c r="N53" s="68">
        <v>479</v>
      </c>
      <c r="O53" s="63"/>
      <c r="AH53" s="35"/>
      <c r="AI53" s="35"/>
      <c r="AJ53" s="35"/>
      <c r="AK53" s="35"/>
      <c r="AL53" s="35"/>
      <c r="AM53" s="35"/>
      <c r="AN53" s="35"/>
      <c r="AO53" s="35"/>
      <c r="AP53" s="35"/>
      <c r="AQ53" s="35"/>
      <c r="AR53" s="35"/>
      <c r="AS53" s="35"/>
    </row>
    <row r="54" spans="2:45" x14ac:dyDescent="0.2">
      <c r="B54" s="178"/>
      <c r="C54" s="67"/>
      <c r="D54" s="67"/>
      <c r="E54" s="67"/>
      <c r="F54" s="67"/>
      <c r="G54" s="67"/>
      <c r="H54" s="67"/>
      <c r="I54" s="67"/>
      <c r="J54" s="67"/>
      <c r="K54" s="67"/>
      <c r="L54" s="67"/>
      <c r="M54" s="68"/>
      <c r="N54" s="68"/>
      <c r="O54" s="63"/>
      <c r="AH54" s="35"/>
      <c r="AI54" s="35"/>
      <c r="AJ54" s="35"/>
      <c r="AK54" s="35"/>
      <c r="AL54" s="35"/>
      <c r="AM54" s="35"/>
      <c r="AN54" s="35"/>
      <c r="AO54" s="35"/>
      <c r="AP54" s="35"/>
      <c r="AQ54" s="35"/>
      <c r="AR54" s="35"/>
      <c r="AS54" s="35"/>
    </row>
    <row r="55" spans="2:45" x14ac:dyDescent="0.2">
      <c r="B55" s="189" t="s">
        <v>1456</v>
      </c>
      <c r="C55" s="61">
        <v>14</v>
      </c>
      <c r="D55" s="61">
        <v>19</v>
      </c>
      <c r="E55" s="61">
        <v>18</v>
      </c>
      <c r="F55" s="61">
        <v>26</v>
      </c>
      <c r="G55" s="61">
        <v>16</v>
      </c>
      <c r="H55" s="61">
        <v>13</v>
      </c>
      <c r="I55" s="61">
        <v>29</v>
      </c>
      <c r="J55" s="61">
        <v>21</v>
      </c>
      <c r="K55" s="61">
        <v>10</v>
      </c>
      <c r="L55" s="61">
        <v>9</v>
      </c>
      <c r="M55" s="62">
        <v>717</v>
      </c>
      <c r="N55" s="62">
        <v>703</v>
      </c>
      <c r="O55" s="63"/>
      <c r="AH55" s="35"/>
      <c r="AI55" s="35"/>
      <c r="AJ55" s="35"/>
      <c r="AK55" s="35"/>
      <c r="AL55" s="35"/>
      <c r="AM55" s="35"/>
      <c r="AN55" s="35"/>
      <c r="AO55" s="35"/>
      <c r="AP55" s="35"/>
      <c r="AQ55" s="35"/>
      <c r="AR55" s="35"/>
      <c r="AS55" s="35"/>
    </row>
    <row r="56" spans="2:45" x14ac:dyDescent="0.2">
      <c r="B56" s="178"/>
      <c r="C56" s="69"/>
      <c r="D56" s="69"/>
      <c r="E56" s="69"/>
      <c r="F56" s="69"/>
      <c r="G56" s="69"/>
      <c r="H56" s="69"/>
      <c r="I56" s="69"/>
      <c r="J56" s="69"/>
      <c r="K56" s="69"/>
      <c r="L56" s="69"/>
      <c r="M56" s="70"/>
      <c r="N56" s="70"/>
      <c r="O56" s="63"/>
      <c r="AH56" s="35"/>
      <c r="AI56" s="35"/>
      <c r="AJ56" s="35"/>
      <c r="AK56" s="35"/>
      <c r="AL56" s="35"/>
      <c r="AM56" s="35"/>
      <c r="AN56" s="35"/>
      <c r="AO56" s="35"/>
      <c r="AP56" s="35"/>
      <c r="AQ56" s="35"/>
      <c r="AR56" s="35"/>
      <c r="AS56" s="35"/>
    </row>
    <row r="57" spans="2:45" ht="12.75" customHeight="1" x14ac:dyDescent="0.2">
      <c r="B57" s="189" t="s">
        <v>1458</v>
      </c>
      <c r="C57" s="61">
        <v>81</v>
      </c>
      <c r="D57" s="61">
        <v>80</v>
      </c>
      <c r="E57" s="61">
        <v>78</v>
      </c>
      <c r="F57" s="61">
        <v>79</v>
      </c>
      <c r="G57" s="61">
        <v>83</v>
      </c>
      <c r="H57" s="61">
        <v>64</v>
      </c>
      <c r="I57" s="61">
        <v>81</v>
      </c>
      <c r="J57" s="61">
        <v>68</v>
      </c>
      <c r="K57" s="61">
        <v>59</v>
      </c>
      <c r="L57" s="61">
        <v>55</v>
      </c>
      <c r="M57" s="62">
        <v>1993</v>
      </c>
      <c r="N57" s="62">
        <v>890</v>
      </c>
      <c r="O57" s="63"/>
      <c r="AH57" s="35"/>
      <c r="AI57" s="35"/>
      <c r="AJ57" s="35"/>
      <c r="AK57" s="35"/>
      <c r="AL57" s="35"/>
      <c r="AM57" s="35"/>
      <c r="AN57" s="35"/>
      <c r="AO57" s="35"/>
      <c r="AP57" s="35"/>
      <c r="AQ57" s="35"/>
      <c r="AR57" s="35"/>
      <c r="AS57" s="35"/>
    </row>
    <row r="58" spans="2:45" x14ac:dyDescent="0.2">
      <c r="B58" s="178"/>
      <c r="C58" s="69"/>
      <c r="D58" s="69"/>
      <c r="E58" s="69"/>
      <c r="F58" s="69"/>
      <c r="G58" s="69"/>
      <c r="H58" s="69"/>
      <c r="I58" s="69"/>
      <c r="J58" s="69"/>
      <c r="K58" s="69"/>
      <c r="L58" s="69"/>
      <c r="M58" s="70"/>
      <c r="N58" s="70"/>
      <c r="O58" s="63"/>
      <c r="AH58" s="35"/>
      <c r="AI58" s="35"/>
      <c r="AJ58" s="35"/>
      <c r="AK58" s="35"/>
      <c r="AL58" s="35"/>
      <c r="AM58" s="35"/>
      <c r="AN58" s="35"/>
      <c r="AO58" s="35"/>
      <c r="AP58" s="35"/>
      <c r="AQ58" s="35"/>
      <c r="AR58" s="35"/>
      <c r="AS58" s="35"/>
    </row>
    <row r="59" spans="2:45" ht="12.75" customHeight="1" x14ac:dyDescent="0.2">
      <c r="B59" s="189" t="s">
        <v>1460</v>
      </c>
      <c r="C59" s="61">
        <v>239</v>
      </c>
      <c r="D59" s="61">
        <v>229</v>
      </c>
      <c r="E59" s="61">
        <v>209</v>
      </c>
      <c r="F59" s="61">
        <v>229</v>
      </c>
      <c r="G59" s="61">
        <v>242</v>
      </c>
      <c r="H59" s="61">
        <v>225</v>
      </c>
      <c r="I59" s="61">
        <v>205</v>
      </c>
      <c r="J59" s="61">
        <v>238</v>
      </c>
      <c r="K59" s="61">
        <v>121</v>
      </c>
      <c r="L59" s="61">
        <v>93</v>
      </c>
      <c r="M59" s="62">
        <v>5835</v>
      </c>
      <c r="N59" s="62">
        <v>4734</v>
      </c>
      <c r="O59" s="63"/>
      <c r="AH59" s="35"/>
      <c r="AI59" s="35"/>
      <c r="AJ59" s="35"/>
      <c r="AK59" s="35"/>
      <c r="AL59" s="35"/>
      <c r="AM59" s="35"/>
      <c r="AN59" s="35"/>
      <c r="AO59" s="35"/>
      <c r="AP59" s="35"/>
      <c r="AQ59" s="35"/>
      <c r="AR59" s="35"/>
      <c r="AS59" s="35"/>
    </row>
    <row r="60" spans="2:45" x14ac:dyDescent="0.2">
      <c r="B60" s="177" t="s">
        <v>1462</v>
      </c>
      <c r="C60" s="67">
        <v>19</v>
      </c>
      <c r="D60" s="67">
        <v>26</v>
      </c>
      <c r="E60" s="67">
        <v>30</v>
      </c>
      <c r="F60" s="67">
        <v>31</v>
      </c>
      <c r="G60" s="67">
        <v>25</v>
      </c>
      <c r="H60" s="67">
        <v>28</v>
      </c>
      <c r="I60" s="67">
        <v>21</v>
      </c>
      <c r="J60" s="67">
        <v>18</v>
      </c>
      <c r="K60" s="67">
        <v>9</v>
      </c>
      <c r="L60" s="67">
        <v>12</v>
      </c>
      <c r="M60" s="68">
        <v>676</v>
      </c>
      <c r="N60" s="68">
        <v>399</v>
      </c>
      <c r="O60" s="63"/>
      <c r="AH60" s="35"/>
      <c r="AI60" s="35"/>
      <c r="AJ60" s="35"/>
      <c r="AK60" s="35"/>
      <c r="AL60" s="35"/>
      <c r="AM60" s="35"/>
      <c r="AN60" s="35"/>
      <c r="AO60" s="35"/>
      <c r="AP60" s="35"/>
      <c r="AQ60" s="35"/>
      <c r="AR60" s="35"/>
      <c r="AS60" s="35"/>
    </row>
    <row r="61" spans="2:45" x14ac:dyDescent="0.2">
      <c r="B61" s="177" t="s">
        <v>1463</v>
      </c>
      <c r="C61" s="67">
        <v>24</v>
      </c>
      <c r="D61" s="67">
        <v>25</v>
      </c>
      <c r="E61" s="67">
        <v>26</v>
      </c>
      <c r="F61" s="67">
        <v>35</v>
      </c>
      <c r="G61" s="67">
        <v>32</v>
      </c>
      <c r="H61" s="67">
        <v>26</v>
      </c>
      <c r="I61" s="67">
        <v>19</v>
      </c>
      <c r="J61" s="67">
        <v>41</v>
      </c>
      <c r="K61" s="67">
        <v>12</v>
      </c>
      <c r="L61" s="67">
        <v>2</v>
      </c>
      <c r="M61" s="68">
        <v>595</v>
      </c>
      <c r="N61" s="68">
        <v>593</v>
      </c>
      <c r="O61" s="63"/>
      <c r="AH61" s="35"/>
      <c r="AI61" s="35"/>
      <c r="AJ61" s="35"/>
      <c r="AK61" s="35"/>
      <c r="AL61" s="35"/>
      <c r="AM61" s="35"/>
      <c r="AN61" s="35"/>
      <c r="AO61" s="35"/>
      <c r="AP61" s="35"/>
      <c r="AQ61" s="35"/>
      <c r="AR61" s="35"/>
      <c r="AS61" s="35"/>
    </row>
    <row r="62" spans="2:45" x14ac:dyDescent="0.2">
      <c r="B62" s="165"/>
      <c r="C62" s="71"/>
      <c r="D62" s="71"/>
      <c r="E62" s="71"/>
      <c r="F62" s="71"/>
      <c r="G62" s="71"/>
      <c r="H62" s="71"/>
      <c r="I62" s="71"/>
      <c r="J62" s="71"/>
      <c r="K62" s="71"/>
      <c r="L62" s="71"/>
      <c r="M62" s="72"/>
      <c r="N62" s="72"/>
      <c r="O62" s="63"/>
      <c r="AH62" s="35"/>
      <c r="AI62" s="35"/>
      <c r="AJ62" s="35"/>
      <c r="AK62" s="35"/>
      <c r="AL62" s="35"/>
      <c r="AM62" s="35"/>
      <c r="AN62" s="35"/>
      <c r="AO62" s="35"/>
      <c r="AP62" s="35"/>
      <c r="AQ62" s="35"/>
      <c r="AR62" s="35"/>
      <c r="AS62" s="35"/>
    </row>
    <row r="63" spans="2:45" x14ac:dyDescent="0.2">
      <c r="B63" s="189" t="s">
        <v>1464</v>
      </c>
      <c r="C63" s="61">
        <v>249</v>
      </c>
      <c r="D63" s="61">
        <v>241</v>
      </c>
      <c r="E63" s="61">
        <v>212</v>
      </c>
      <c r="F63" s="61">
        <v>200</v>
      </c>
      <c r="G63" s="61">
        <v>179</v>
      </c>
      <c r="H63" s="61">
        <v>179</v>
      </c>
      <c r="I63" s="61">
        <v>174</v>
      </c>
      <c r="J63" s="61">
        <v>167</v>
      </c>
      <c r="K63" s="61">
        <v>147</v>
      </c>
      <c r="L63" s="61">
        <v>128</v>
      </c>
      <c r="M63" s="62">
        <v>5542</v>
      </c>
      <c r="N63" s="62">
        <v>3978</v>
      </c>
      <c r="O63" s="63"/>
      <c r="AH63" s="35"/>
      <c r="AI63" s="35"/>
      <c r="AJ63" s="35"/>
      <c r="AK63" s="35"/>
      <c r="AL63" s="35"/>
      <c r="AM63" s="35"/>
      <c r="AN63" s="35"/>
      <c r="AO63" s="35"/>
      <c r="AP63" s="35"/>
      <c r="AQ63" s="35"/>
      <c r="AR63" s="35"/>
      <c r="AS63" s="35"/>
    </row>
    <row r="64" spans="2:45" x14ac:dyDescent="0.2">
      <c r="B64" s="177" t="s">
        <v>1466</v>
      </c>
      <c r="C64" s="67">
        <v>18</v>
      </c>
      <c r="D64" s="67">
        <v>10</v>
      </c>
      <c r="E64" s="67">
        <v>21</v>
      </c>
      <c r="F64" s="67">
        <v>11</v>
      </c>
      <c r="G64" s="67">
        <v>8</v>
      </c>
      <c r="H64" s="67">
        <v>12</v>
      </c>
      <c r="I64" s="67">
        <v>16</v>
      </c>
      <c r="J64" s="67">
        <v>12</v>
      </c>
      <c r="K64" s="67">
        <v>9</v>
      </c>
      <c r="L64" s="67">
        <v>9</v>
      </c>
      <c r="M64" s="68">
        <v>385</v>
      </c>
      <c r="N64" s="68">
        <v>338</v>
      </c>
      <c r="O64" s="63"/>
      <c r="AH64" s="35"/>
      <c r="AI64" s="35"/>
      <c r="AJ64" s="35"/>
      <c r="AK64" s="35"/>
      <c r="AL64" s="35"/>
      <c r="AM64" s="35"/>
      <c r="AN64" s="35"/>
      <c r="AO64" s="35"/>
      <c r="AP64" s="35"/>
      <c r="AQ64" s="35"/>
      <c r="AR64" s="35"/>
      <c r="AS64" s="35"/>
    </row>
    <row r="65" spans="2:45" x14ac:dyDescent="0.2">
      <c r="B65" s="177" t="s">
        <v>1467</v>
      </c>
      <c r="C65" s="67">
        <v>13</v>
      </c>
      <c r="D65" s="67">
        <v>14</v>
      </c>
      <c r="E65" s="67">
        <v>17</v>
      </c>
      <c r="F65" s="67">
        <v>14</v>
      </c>
      <c r="G65" s="67">
        <v>8</v>
      </c>
      <c r="H65" s="67">
        <v>13</v>
      </c>
      <c r="I65" s="67">
        <v>8</v>
      </c>
      <c r="J65" s="67">
        <v>12</v>
      </c>
      <c r="K65" s="67">
        <v>10</v>
      </c>
      <c r="L65" s="67">
        <v>12</v>
      </c>
      <c r="M65" s="68">
        <v>297</v>
      </c>
      <c r="N65" s="68">
        <v>205</v>
      </c>
      <c r="O65" s="63"/>
      <c r="AH65" s="35"/>
      <c r="AI65" s="35"/>
      <c r="AJ65" s="35"/>
      <c r="AK65" s="35"/>
      <c r="AL65" s="35"/>
      <c r="AM65" s="35"/>
      <c r="AN65" s="35"/>
      <c r="AO65" s="35"/>
      <c r="AP65" s="35"/>
      <c r="AQ65" s="35"/>
      <c r="AR65" s="35"/>
      <c r="AS65" s="35"/>
    </row>
    <row r="66" spans="2:45" x14ac:dyDescent="0.2">
      <c r="B66" s="177" t="s">
        <v>74</v>
      </c>
      <c r="C66" s="67">
        <v>32</v>
      </c>
      <c r="D66" s="67">
        <v>26</v>
      </c>
      <c r="E66" s="67">
        <v>17</v>
      </c>
      <c r="F66" s="67">
        <v>17</v>
      </c>
      <c r="G66" s="67">
        <v>17</v>
      </c>
      <c r="H66" s="67">
        <v>21</v>
      </c>
      <c r="I66" s="67">
        <v>12</v>
      </c>
      <c r="J66" s="67">
        <v>23</v>
      </c>
      <c r="K66" s="67">
        <v>5</v>
      </c>
      <c r="L66" s="67">
        <v>3</v>
      </c>
      <c r="M66" s="68">
        <v>461</v>
      </c>
      <c r="N66" s="68">
        <v>435</v>
      </c>
      <c r="O66" s="63"/>
      <c r="AH66" s="35"/>
      <c r="AI66" s="35"/>
      <c r="AJ66" s="35"/>
      <c r="AK66" s="35"/>
      <c r="AL66" s="35"/>
      <c r="AM66" s="35"/>
      <c r="AN66" s="35"/>
      <c r="AO66" s="35"/>
      <c r="AP66" s="35"/>
      <c r="AQ66" s="35"/>
      <c r="AR66" s="35"/>
      <c r="AS66" s="35"/>
    </row>
    <row r="67" spans="2:45" x14ac:dyDescent="0.2">
      <c r="B67" s="178"/>
      <c r="C67" s="67"/>
      <c r="D67" s="67"/>
      <c r="E67" s="67"/>
      <c r="F67" s="67"/>
      <c r="G67" s="67"/>
      <c r="H67" s="67"/>
      <c r="I67" s="67"/>
      <c r="J67" s="67"/>
      <c r="K67" s="67"/>
      <c r="L67" s="67"/>
      <c r="M67" s="68"/>
      <c r="N67" s="68"/>
      <c r="O67" s="63"/>
      <c r="AH67" s="35"/>
      <c r="AI67" s="35"/>
      <c r="AJ67" s="35"/>
      <c r="AK67" s="35"/>
      <c r="AL67" s="35"/>
      <c r="AM67" s="35"/>
      <c r="AN67" s="35"/>
      <c r="AO67" s="35"/>
      <c r="AP67" s="35"/>
      <c r="AQ67" s="35"/>
      <c r="AR67" s="35"/>
      <c r="AS67" s="35"/>
    </row>
    <row r="68" spans="2:45" x14ac:dyDescent="0.2">
      <c r="B68" s="189" t="s">
        <v>1468</v>
      </c>
      <c r="C68" s="61">
        <v>20</v>
      </c>
      <c r="D68" s="61">
        <v>20</v>
      </c>
      <c r="E68" s="61">
        <v>14</v>
      </c>
      <c r="F68" s="61">
        <v>8</v>
      </c>
      <c r="G68" s="61">
        <v>12</v>
      </c>
      <c r="H68" s="61">
        <v>6</v>
      </c>
      <c r="I68" s="61">
        <v>6</v>
      </c>
      <c r="J68" s="61">
        <v>11</v>
      </c>
      <c r="K68" s="61">
        <v>4</v>
      </c>
      <c r="L68" s="61">
        <v>1</v>
      </c>
      <c r="M68" s="62">
        <v>397</v>
      </c>
      <c r="N68" s="62">
        <v>380</v>
      </c>
      <c r="O68" s="63"/>
      <c r="AH68" s="35"/>
      <c r="AI68" s="35"/>
      <c r="AJ68" s="35"/>
      <c r="AK68" s="35"/>
      <c r="AL68" s="35"/>
      <c r="AM68" s="35"/>
      <c r="AN68" s="35"/>
      <c r="AO68" s="35"/>
      <c r="AP68" s="35"/>
      <c r="AQ68" s="35"/>
      <c r="AR68" s="35"/>
      <c r="AS68" s="35"/>
    </row>
    <row r="69" spans="2:45" x14ac:dyDescent="0.2">
      <c r="B69" s="191"/>
      <c r="C69" s="74"/>
      <c r="D69" s="74"/>
      <c r="E69" s="74"/>
      <c r="F69" s="74"/>
      <c r="G69" s="74"/>
      <c r="H69" s="74"/>
      <c r="I69" s="74"/>
      <c r="J69" s="74"/>
      <c r="K69" s="74"/>
      <c r="L69" s="74"/>
      <c r="M69" s="75"/>
      <c r="N69" s="75"/>
      <c r="O69" s="63"/>
      <c r="AH69" s="35"/>
      <c r="AI69" s="35"/>
      <c r="AJ69" s="35"/>
      <c r="AK69" s="35"/>
      <c r="AL69" s="35"/>
      <c r="AM69" s="35"/>
      <c r="AN69" s="35"/>
      <c r="AO69" s="35"/>
      <c r="AP69" s="35"/>
      <c r="AQ69" s="35"/>
      <c r="AR69" s="35"/>
      <c r="AS69" s="35"/>
    </row>
    <row r="70" spans="2:45" ht="14.25" x14ac:dyDescent="0.2">
      <c r="B70" s="189" t="s">
        <v>1533</v>
      </c>
      <c r="C70" s="61">
        <v>308</v>
      </c>
      <c r="D70" s="61">
        <v>296</v>
      </c>
      <c r="E70" s="61">
        <v>280</v>
      </c>
      <c r="F70" s="61">
        <v>302</v>
      </c>
      <c r="G70" s="61">
        <v>292</v>
      </c>
      <c r="H70" s="61">
        <v>255</v>
      </c>
      <c r="I70" s="61">
        <v>244</v>
      </c>
      <c r="J70" s="61">
        <v>243</v>
      </c>
      <c r="K70" s="61">
        <v>192</v>
      </c>
      <c r="L70" s="61">
        <v>147</v>
      </c>
      <c r="M70" s="62">
        <v>6120</v>
      </c>
      <c r="N70" s="62">
        <v>3753</v>
      </c>
      <c r="O70" s="63"/>
      <c r="AH70" s="35"/>
      <c r="AI70" s="35"/>
      <c r="AJ70" s="35"/>
      <c r="AK70" s="35"/>
      <c r="AL70" s="35"/>
      <c r="AM70" s="35"/>
      <c r="AN70" s="35"/>
      <c r="AO70" s="35"/>
      <c r="AP70" s="35"/>
      <c r="AQ70" s="35"/>
      <c r="AR70" s="35"/>
      <c r="AS70" s="35"/>
    </row>
    <row r="71" spans="2:45" x14ac:dyDescent="0.2">
      <c r="B71" s="173" t="s">
        <v>1551</v>
      </c>
      <c r="C71" s="67">
        <v>96</v>
      </c>
      <c r="D71" s="67">
        <v>75</v>
      </c>
      <c r="E71" s="67">
        <v>72</v>
      </c>
      <c r="F71" s="67">
        <v>99</v>
      </c>
      <c r="G71" s="67">
        <v>82</v>
      </c>
      <c r="H71" s="67">
        <v>83</v>
      </c>
      <c r="I71" s="67">
        <v>82</v>
      </c>
      <c r="J71" s="67">
        <v>82</v>
      </c>
      <c r="K71" s="67">
        <v>74</v>
      </c>
      <c r="L71" s="67">
        <v>63</v>
      </c>
      <c r="M71" s="68">
        <v>1792</v>
      </c>
      <c r="N71" s="68">
        <v>826</v>
      </c>
      <c r="O71" s="63"/>
      <c r="AH71" s="35"/>
      <c r="AI71" s="35"/>
      <c r="AJ71" s="35"/>
      <c r="AK71" s="35"/>
      <c r="AL71" s="35"/>
      <c r="AM71" s="35"/>
      <c r="AN71" s="35"/>
      <c r="AO71" s="35"/>
      <c r="AP71" s="35"/>
      <c r="AQ71" s="35"/>
      <c r="AR71" s="35"/>
      <c r="AS71" s="35"/>
    </row>
    <row r="72" spans="2:45" x14ac:dyDescent="0.2">
      <c r="B72" s="173" t="s">
        <v>1473</v>
      </c>
      <c r="C72" s="67">
        <v>17</v>
      </c>
      <c r="D72" s="67">
        <v>18</v>
      </c>
      <c r="E72" s="67">
        <v>20</v>
      </c>
      <c r="F72" s="67">
        <v>25</v>
      </c>
      <c r="G72" s="67">
        <v>26</v>
      </c>
      <c r="H72" s="67">
        <v>19</v>
      </c>
      <c r="I72" s="67">
        <v>20</v>
      </c>
      <c r="J72" s="67">
        <v>26</v>
      </c>
      <c r="K72" s="67">
        <v>15</v>
      </c>
      <c r="L72" s="67">
        <v>23</v>
      </c>
      <c r="M72" s="68">
        <v>479</v>
      </c>
      <c r="N72" s="68">
        <v>72</v>
      </c>
      <c r="O72" s="63"/>
      <c r="AH72" s="35"/>
      <c r="AI72" s="35"/>
      <c r="AJ72" s="35"/>
      <c r="AK72" s="35"/>
      <c r="AL72" s="35"/>
      <c r="AM72" s="35"/>
      <c r="AN72" s="35"/>
      <c r="AO72" s="35"/>
      <c r="AP72" s="35"/>
      <c r="AQ72" s="35"/>
      <c r="AR72" s="35"/>
      <c r="AS72" s="35"/>
    </row>
    <row r="73" spans="2:45" x14ac:dyDescent="0.2">
      <c r="B73" s="173" t="s">
        <v>1483</v>
      </c>
      <c r="C73" s="67">
        <v>6</v>
      </c>
      <c r="D73" s="67">
        <v>9</v>
      </c>
      <c r="E73" s="67">
        <v>6</v>
      </c>
      <c r="F73" s="67">
        <v>10</v>
      </c>
      <c r="G73" s="67">
        <v>9</v>
      </c>
      <c r="H73" s="67">
        <v>10</v>
      </c>
      <c r="I73" s="67">
        <v>8</v>
      </c>
      <c r="J73" s="67">
        <v>9</v>
      </c>
      <c r="K73" s="67">
        <v>8</v>
      </c>
      <c r="L73" s="67">
        <v>9</v>
      </c>
      <c r="M73" s="68">
        <v>196</v>
      </c>
      <c r="N73" s="68">
        <v>27</v>
      </c>
      <c r="O73" s="63"/>
      <c r="AH73" s="35"/>
      <c r="AI73" s="35"/>
      <c r="AJ73" s="35"/>
      <c r="AK73" s="35"/>
      <c r="AL73" s="35"/>
      <c r="AM73" s="35"/>
      <c r="AN73" s="35"/>
      <c r="AO73" s="35"/>
      <c r="AP73" s="35"/>
      <c r="AQ73" s="35"/>
      <c r="AR73" s="35"/>
      <c r="AS73" s="35"/>
    </row>
    <row r="74" spans="2:45" x14ac:dyDescent="0.2">
      <c r="B74" s="173" t="s">
        <v>1484</v>
      </c>
      <c r="C74" s="67">
        <v>11</v>
      </c>
      <c r="D74" s="67">
        <v>11</v>
      </c>
      <c r="E74" s="67">
        <v>19</v>
      </c>
      <c r="F74" s="67">
        <v>11</v>
      </c>
      <c r="G74" s="67">
        <v>12</v>
      </c>
      <c r="H74" s="67">
        <v>17</v>
      </c>
      <c r="I74" s="67">
        <v>15</v>
      </c>
      <c r="J74" s="67">
        <v>7</v>
      </c>
      <c r="K74" s="67">
        <v>10</v>
      </c>
      <c r="L74" s="67">
        <v>4</v>
      </c>
      <c r="M74" s="68">
        <v>320</v>
      </c>
      <c r="N74" s="68">
        <v>84</v>
      </c>
      <c r="O74" s="63"/>
      <c r="AH74" s="35"/>
      <c r="AI74" s="35"/>
      <c r="AJ74" s="35"/>
      <c r="AK74" s="35"/>
      <c r="AL74" s="35"/>
      <c r="AM74" s="35"/>
      <c r="AN74" s="35"/>
      <c r="AO74" s="35"/>
      <c r="AP74" s="35"/>
      <c r="AQ74" s="35"/>
      <c r="AR74" s="35"/>
      <c r="AS74" s="35"/>
    </row>
    <row r="75" spans="2:45" x14ac:dyDescent="0.2">
      <c r="C75" s="67"/>
      <c r="D75" s="67"/>
      <c r="E75" s="67"/>
      <c r="F75" s="67"/>
      <c r="G75" s="67"/>
      <c r="H75" s="67"/>
      <c r="I75" s="67"/>
      <c r="J75" s="67"/>
      <c r="K75" s="67"/>
      <c r="L75" s="67"/>
      <c r="M75" s="68"/>
      <c r="N75" s="68"/>
      <c r="O75" s="63"/>
      <c r="AH75" s="35"/>
      <c r="AI75" s="35"/>
      <c r="AJ75" s="35"/>
      <c r="AK75" s="35"/>
      <c r="AL75" s="35"/>
      <c r="AM75" s="35"/>
      <c r="AN75" s="35"/>
      <c r="AO75" s="35"/>
      <c r="AP75" s="35"/>
      <c r="AQ75" s="35"/>
      <c r="AR75" s="35"/>
      <c r="AS75" s="35"/>
    </row>
    <row r="76" spans="2:45" x14ac:dyDescent="0.2">
      <c r="B76" s="189" t="s">
        <v>1476</v>
      </c>
      <c r="C76" s="61">
        <v>27</v>
      </c>
      <c r="D76" s="61">
        <v>46</v>
      </c>
      <c r="E76" s="61">
        <v>28</v>
      </c>
      <c r="F76" s="61">
        <v>21</v>
      </c>
      <c r="G76" s="61">
        <v>13</v>
      </c>
      <c r="H76" s="61">
        <v>8</v>
      </c>
      <c r="I76" s="61">
        <v>16</v>
      </c>
      <c r="J76" s="61">
        <v>8</v>
      </c>
      <c r="K76" s="61">
        <v>12</v>
      </c>
      <c r="L76" s="61">
        <v>4</v>
      </c>
      <c r="M76" s="62">
        <v>829</v>
      </c>
      <c r="N76" s="62">
        <v>709</v>
      </c>
      <c r="O76" s="63"/>
    </row>
    <row r="77" spans="2:45" x14ac:dyDescent="0.2">
      <c r="C77" s="74"/>
      <c r="D77" s="74"/>
      <c r="E77" s="74"/>
      <c r="F77" s="74"/>
      <c r="G77" s="74"/>
      <c r="H77" s="74"/>
      <c r="I77" s="74"/>
      <c r="J77" s="74"/>
      <c r="K77" s="74"/>
      <c r="L77" s="74"/>
      <c r="M77" s="75"/>
      <c r="N77" s="75"/>
      <c r="O77" s="63"/>
    </row>
    <row r="78" spans="2:45" x14ac:dyDescent="0.2">
      <c r="B78" s="189" t="s">
        <v>1478</v>
      </c>
      <c r="C78" s="61">
        <v>7</v>
      </c>
      <c r="D78" s="61">
        <v>15</v>
      </c>
      <c r="E78" s="61">
        <v>8</v>
      </c>
      <c r="F78" s="61">
        <v>4</v>
      </c>
      <c r="G78" s="61">
        <v>4</v>
      </c>
      <c r="H78" s="61">
        <v>6</v>
      </c>
      <c r="I78" s="61">
        <v>5</v>
      </c>
      <c r="J78" s="61">
        <v>11</v>
      </c>
      <c r="K78" s="61">
        <v>4</v>
      </c>
      <c r="L78" s="61">
        <v>4</v>
      </c>
      <c r="M78" s="62">
        <v>178</v>
      </c>
      <c r="N78" s="62">
        <v>132</v>
      </c>
      <c r="O78" s="63"/>
    </row>
    <row r="79" spans="2:45" x14ac:dyDescent="0.2">
      <c r="B79" s="76"/>
      <c r="C79" s="77"/>
      <c r="D79" s="77"/>
      <c r="E79" s="77"/>
      <c r="F79" s="77"/>
      <c r="G79" s="77"/>
      <c r="H79" s="77"/>
      <c r="I79" s="77"/>
      <c r="J79" s="77"/>
      <c r="K79" s="77"/>
      <c r="L79" s="77"/>
      <c r="M79" s="78"/>
      <c r="N79" s="78"/>
    </row>
    <row r="80" spans="2:45" ht="21" customHeight="1" x14ac:dyDescent="0.2">
      <c r="B80" s="192" t="s">
        <v>1485</v>
      </c>
      <c r="C80" s="30"/>
      <c r="E80" s="31"/>
      <c r="F80" s="31"/>
    </row>
    <row r="81" spans="2:6" ht="12.75" customHeight="1" x14ac:dyDescent="0.2">
      <c r="B81" s="192" t="s">
        <v>1486</v>
      </c>
      <c r="C81" s="30"/>
      <c r="E81" s="31"/>
      <c r="F81" s="31"/>
    </row>
    <row r="82" spans="2:6" ht="9.75" customHeight="1" x14ac:dyDescent="0.2">
      <c r="B82" s="260" t="s">
        <v>1534</v>
      </c>
      <c r="C82" s="30"/>
      <c r="E82" s="31"/>
      <c r="F82" s="31"/>
    </row>
    <row r="83" spans="2:6" x14ac:dyDescent="0.2">
      <c r="B83" s="32"/>
    </row>
    <row r="84" spans="2:6" x14ac:dyDescent="0.2">
      <c r="B84" s="79"/>
    </row>
  </sheetData>
  <sheetProtection algorithmName="SHA-512" hashValue="PuLcIr0rJ83BU/F5O907S4+i+SsZ/PoD1xHZKJG+T37X4pttsb5GT+3xC4vOg8tumuDqqU2d5GCdpSfH+7zdWw==" saltValue="lD1Zb9m8sfS35nn0GmDiAg==" spinCount="100000" sheet="1" scenarios="1"/>
  <mergeCells count="3">
    <mergeCell ref="C17:L17"/>
    <mergeCell ref="M17:M18"/>
    <mergeCell ref="N17:N18"/>
  </mergeCells>
  <hyperlinks>
    <hyperlink ref="B82" r:id="rId1" xr:uid="{00000000-0004-0000-0200-000000000000}"/>
  </hyperlinks>
  <pageMargins left="0.15748031496062992" right="0.15748031496062992" top="0.39370078740157483" bottom="0.39370078740157483" header="0.51181102362204722" footer="0.51181102362204722"/>
  <pageSetup paperSize="9" scale="64" orientation="portrait" r:id="rId2"/>
  <headerFooter alignWithMargins="0"/>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Q82"/>
  <sheetViews>
    <sheetView showGridLines="0" showRowColHeaders="0" zoomScaleNormal="100" workbookViewId="0"/>
  </sheetViews>
  <sheetFormatPr defaultColWidth="9.140625" defaultRowHeight="12.75" x14ac:dyDescent="0.2"/>
  <cols>
    <col min="1" max="1" width="1.7109375" style="30" customWidth="1"/>
    <col min="2" max="2" width="53.7109375" style="30" customWidth="1"/>
    <col min="3" max="3" width="7.28515625" style="31" customWidth="1"/>
    <col min="4" max="12" width="7.28515625" style="30" customWidth="1"/>
    <col min="13" max="14" width="12.7109375" style="30" customWidth="1"/>
    <col min="15" max="17" width="3.140625" style="30" customWidth="1"/>
    <col min="18" max="29" width="5.85546875" style="30" bestFit="1" customWidth="1"/>
    <col min="30" max="16384" width="9.140625" style="30"/>
  </cols>
  <sheetData>
    <row r="1" spans="2:14" ht="6.95" customHeight="1" x14ac:dyDescent="0.2"/>
    <row r="3" spans="2:14" x14ac:dyDescent="0.2">
      <c r="C3" s="30"/>
      <c r="D3" s="32"/>
      <c r="M3" s="32"/>
      <c r="N3" s="32"/>
    </row>
    <row r="4" spans="2:14" x14ac:dyDescent="0.2">
      <c r="C4" s="30"/>
    </row>
    <row r="5" spans="2:14" x14ac:dyDescent="0.2">
      <c r="C5" s="30"/>
      <c r="D5" s="32"/>
      <c r="F5" s="32"/>
      <c r="G5" s="32"/>
      <c r="H5" s="32"/>
      <c r="I5" s="32"/>
      <c r="J5" s="32"/>
      <c r="K5" s="32"/>
      <c r="L5" s="32"/>
    </row>
    <row r="6" spans="2:14" x14ac:dyDescent="0.2">
      <c r="C6" s="30"/>
    </row>
    <row r="7" spans="2:14" ht="14.25" x14ac:dyDescent="0.2">
      <c r="B7" s="33"/>
      <c r="C7" s="30"/>
      <c r="D7" s="34"/>
      <c r="F7" s="32"/>
      <c r="G7" s="32"/>
      <c r="H7" s="32"/>
      <c r="I7" s="32"/>
      <c r="J7" s="32"/>
      <c r="K7" s="32"/>
      <c r="L7" s="32"/>
      <c r="M7" s="32"/>
      <c r="N7" s="32"/>
    </row>
    <row r="8" spans="2:14" ht="14.25" x14ac:dyDescent="0.2">
      <c r="B8" s="33"/>
      <c r="C8" s="30"/>
    </row>
    <row r="9" spans="2:14" ht="18" x14ac:dyDescent="0.25">
      <c r="B9" s="56" t="s">
        <v>1487</v>
      </c>
      <c r="C9" s="30"/>
      <c r="D9" s="32"/>
    </row>
    <row r="16" spans="2:14" x14ac:dyDescent="0.2">
      <c r="B16" s="57"/>
      <c r="C16" s="57"/>
      <c r="D16" s="57"/>
      <c r="E16" s="57"/>
      <c r="F16" s="57"/>
      <c r="G16" s="57"/>
      <c r="H16" s="57"/>
      <c r="I16" s="57"/>
      <c r="J16" s="57"/>
      <c r="K16" s="57"/>
      <c r="L16" s="57"/>
      <c r="M16" s="57"/>
      <c r="N16" s="58"/>
    </row>
    <row r="17" spans="2:43" s="59" customFormat="1" ht="18" customHeight="1" x14ac:dyDescent="0.2">
      <c r="B17" s="116"/>
      <c r="C17" s="277" t="s">
        <v>1488</v>
      </c>
      <c r="D17" s="277"/>
      <c r="E17" s="277"/>
      <c r="F17" s="277"/>
      <c r="G17" s="277"/>
      <c r="H17" s="277"/>
      <c r="I17" s="277"/>
      <c r="J17" s="277"/>
      <c r="K17" s="277"/>
      <c r="L17" s="277"/>
      <c r="M17" s="278" t="s">
        <v>1535</v>
      </c>
      <c r="N17" s="280" t="s">
        <v>1539</v>
      </c>
      <c r="O17" s="194"/>
    </row>
    <row r="18" spans="2:43" s="59" customFormat="1" ht="20.25" customHeight="1" x14ac:dyDescent="0.2">
      <c r="B18" s="185"/>
      <c r="C18" s="259">
        <v>2011</v>
      </c>
      <c r="D18" s="259">
        <v>2012</v>
      </c>
      <c r="E18" s="259">
        <v>2013</v>
      </c>
      <c r="F18" s="259">
        <v>2014</v>
      </c>
      <c r="G18" s="259">
        <v>2015</v>
      </c>
      <c r="H18" s="259">
        <v>2016</v>
      </c>
      <c r="I18" s="259">
        <v>2017</v>
      </c>
      <c r="J18" s="259">
        <v>2018</v>
      </c>
      <c r="K18" s="259">
        <v>2019</v>
      </c>
      <c r="L18" s="259">
        <v>2020</v>
      </c>
      <c r="M18" s="279"/>
      <c r="N18" s="281"/>
      <c r="O18" s="194"/>
    </row>
    <row r="19" spans="2:43" x14ac:dyDescent="0.2">
      <c r="B19" s="38"/>
      <c r="C19" s="60"/>
      <c r="D19" s="60"/>
      <c r="E19" s="60"/>
      <c r="F19" s="31"/>
      <c r="G19" s="31"/>
      <c r="H19" s="31"/>
      <c r="I19" s="31"/>
      <c r="J19" s="31"/>
      <c r="K19" s="31"/>
      <c r="L19" s="31"/>
      <c r="M19" s="195"/>
      <c r="N19" s="195"/>
    </row>
    <row r="20" spans="2:43" x14ac:dyDescent="0.2">
      <c r="B20" s="196" t="s">
        <v>1481</v>
      </c>
      <c r="C20" s="80">
        <v>498.15498154981549</v>
      </c>
      <c r="D20" s="80">
        <v>483.90739695087524</v>
      </c>
      <c r="E20" s="80">
        <v>476.19047619047615</v>
      </c>
      <c r="F20" s="80">
        <v>463.15789473684214</v>
      </c>
      <c r="G20" s="80">
        <v>419.63270921816115</v>
      </c>
      <c r="H20" s="80">
        <v>389.77519941986947</v>
      </c>
      <c r="I20" s="80">
        <v>412.01398125521973</v>
      </c>
      <c r="J20" s="80">
        <v>425.72838719949056</v>
      </c>
      <c r="K20" s="80">
        <v>272.8613569321534</v>
      </c>
      <c r="L20" s="80">
        <v>185.18518518518516</v>
      </c>
      <c r="M20" s="80">
        <v>504.20367549603372</v>
      </c>
      <c r="N20" s="81">
        <v>0.85444130571249211</v>
      </c>
      <c r="O20" s="63"/>
      <c r="R20" s="197"/>
      <c r="S20" s="197"/>
      <c r="T20" s="197"/>
      <c r="U20" s="197"/>
      <c r="V20" s="197"/>
      <c r="W20" s="197"/>
      <c r="X20" s="197"/>
      <c r="Y20" s="197"/>
      <c r="Z20" s="197"/>
      <c r="AA20" s="197"/>
      <c r="AB20" s="197"/>
      <c r="AC20" s="197"/>
      <c r="AD20" s="198"/>
    </row>
    <row r="21" spans="2:43" s="35" customFormat="1" x14ac:dyDescent="0.2">
      <c r="B21" s="199"/>
      <c r="C21" s="65"/>
      <c r="D21" s="65"/>
      <c r="E21" s="65"/>
      <c r="F21" s="65"/>
      <c r="G21" s="65"/>
      <c r="H21" s="65"/>
      <c r="I21" s="65"/>
      <c r="J21" s="65"/>
      <c r="K21" s="65"/>
      <c r="L21" s="65"/>
      <c r="M21" s="65"/>
      <c r="N21" s="82"/>
      <c r="O21" s="63"/>
      <c r="P21" s="30"/>
      <c r="Q21" s="30"/>
      <c r="AF21" s="30"/>
      <c r="AG21" s="30"/>
      <c r="AH21" s="30"/>
      <c r="AI21" s="30"/>
      <c r="AJ21" s="30"/>
      <c r="AK21" s="30"/>
      <c r="AL21" s="30"/>
      <c r="AM21" s="30"/>
      <c r="AN21" s="30"/>
      <c r="AO21" s="30"/>
      <c r="AP21" s="30"/>
      <c r="AQ21" s="30"/>
    </row>
    <row r="22" spans="2:43" x14ac:dyDescent="0.2">
      <c r="B22" s="196" t="s">
        <v>1425</v>
      </c>
      <c r="C22" s="80">
        <v>43.050430504305041</v>
      </c>
      <c r="D22" s="80">
        <v>45.454545454545453</v>
      </c>
      <c r="E22" s="80">
        <v>49.566294919454769</v>
      </c>
      <c r="F22" s="80">
        <v>40.029651593773167</v>
      </c>
      <c r="G22" s="80">
        <v>41.873541903451581</v>
      </c>
      <c r="H22" s="80">
        <v>42.603335750543877</v>
      </c>
      <c r="I22" s="80">
        <v>34.025178632187817</v>
      </c>
      <c r="J22" s="80">
        <v>39.802579207132624</v>
      </c>
      <c r="K22" s="80">
        <v>37.208366854384558</v>
      </c>
      <c r="L22" s="80">
        <v>25.506638714185883</v>
      </c>
      <c r="M22" s="80">
        <v>46.777841519785298</v>
      </c>
      <c r="N22" s="81">
        <v>0.55596278545249511</v>
      </c>
      <c r="O22" s="63"/>
      <c r="R22" s="200"/>
      <c r="S22" s="200"/>
      <c r="T22" s="200"/>
      <c r="U22" s="200"/>
      <c r="V22" s="200"/>
      <c r="W22" s="200"/>
      <c r="X22" s="200"/>
      <c r="Y22" s="200"/>
      <c r="Z22" s="200"/>
      <c r="AA22" s="200"/>
      <c r="AB22" s="200"/>
      <c r="AC22" s="200"/>
      <c r="AD22" s="201"/>
    </row>
    <row r="23" spans="2:43" x14ac:dyDescent="0.2">
      <c r="B23" s="173" t="s">
        <v>1427</v>
      </c>
      <c r="C23" s="83">
        <v>14.53650900145365</v>
      </c>
      <c r="D23" s="83">
        <v>12.140033879164314</v>
      </c>
      <c r="E23" s="83">
        <v>19.472473004071517</v>
      </c>
      <c r="F23" s="83">
        <v>15.122312824314307</v>
      </c>
      <c r="G23" s="83">
        <v>14.356642938326255</v>
      </c>
      <c r="H23" s="83">
        <v>12.388204012569494</v>
      </c>
      <c r="I23" s="83">
        <v>14.228711064369453</v>
      </c>
      <c r="J23" s="83">
        <v>14.328928514567743</v>
      </c>
      <c r="K23" s="83">
        <v>16.760525610083132</v>
      </c>
      <c r="L23" s="83">
        <v>10.482180293501049</v>
      </c>
      <c r="M23" s="83">
        <v>15.522277831628784</v>
      </c>
      <c r="N23" s="84">
        <v>0.16652506372132542</v>
      </c>
      <c r="O23" s="63"/>
      <c r="R23" s="137"/>
      <c r="S23" s="137"/>
      <c r="T23" s="137"/>
      <c r="U23" s="137"/>
      <c r="V23" s="137"/>
      <c r="W23" s="137"/>
      <c r="X23" s="137"/>
      <c r="Y23" s="137"/>
      <c r="Z23" s="137"/>
      <c r="AA23" s="137"/>
      <c r="AB23" s="137"/>
      <c r="AC23" s="137"/>
      <c r="AD23" s="201"/>
    </row>
    <row r="24" spans="2:43" x14ac:dyDescent="0.2">
      <c r="B24" s="173" t="s">
        <v>1428</v>
      </c>
      <c r="C24" s="83">
        <v>5.3114167505311416</v>
      </c>
      <c r="D24" s="83">
        <v>5.0818746470920386</v>
      </c>
      <c r="E24" s="83">
        <v>6.7858618044491648</v>
      </c>
      <c r="F24" s="83">
        <v>5.9303187546330616</v>
      </c>
      <c r="G24" s="83">
        <v>5.6828378297541429</v>
      </c>
      <c r="H24" s="83">
        <v>4.230118443316413</v>
      </c>
      <c r="I24" s="83">
        <v>4.3304772804602676</v>
      </c>
      <c r="J24" s="83">
        <v>6.0499920394841586</v>
      </c>
      <c r="K24" s="83">
        <v>9.3858943416465532</v>
      </c>
      <c r="L24" s="83">
        <v>3.4940600978336827</v>
      </c>
      <c r="M24" s="83">
        <v>6.1192327220694613</v>
      </c>
      <c r="N24" s="84">
        <v>2.3706896551724137E-2</v>
      </c>
      <c r="O24" s="63"/>
      <c r="R24" s="137"/>
      <c r="S24" s="137"/>
      <c r="T24" s="137"/>
      <c r="U24" s="137"/>
      <c r="V24" s="137"/>
      <c r="W24" s="137"/>
      <c r="X24" s="137"/>
      <c r="Y24" s="137"/>
      <c r="Z24" s="137"/>
      <c r="AA24" s="137"/>
      <c r="AB24" s="137"/>
      <c r="AC24" s="137"/>
      <c r="AD24" s="201"/>
    </row>
    <row r="25" spans="2:43" x14ac:dyDescent="0.2">
      <c r="B25" s="173" t="s">
        <v>1429</v>
      </c>
      <c r="C25" s="83">
        <v>1.677289500167729</v>
      </c>
      <c r="D25" s="83">
        <v>0.84697910784867303</v>
      </c>
      <c r="E25" s="83">
        <v>3.8354871068625718</v>
      </c>
      <c r="F25" s="83">
        <v>1.4825796886582654</v>
      </c>
      <c r="G25" s="83">
        <v>2.6918705509361729</v>
      </c>
      <c r="H25" s="83">
        <v>2.1150592216582065</v>
      </c>
      <c r="I25" s="83">
        <v>1.54659902873581</v>
      </c>
      <c r="J25" s="83">
        <v>1.2736825346282439</v>
      </c>
      <c r="K25" s="83">
        <v>2.3464735854116383</v>
      </c>
      <c r="L25" s="83">
        <v>1.7470300489168413</v>
      </c>
      <c r="M25" s="83">
        <v>2.1892082583265742</v>
      </c>
      <c r="N25" s="84">
        <v>0.24096385542168675</v>
      </c>
      <c r="O25" s="63"/>
      <c r="R25" s="137"/>
      <c r="S25" s="137"/>
      <c r="T25" s="137"/>
      <c r="U25" s="137"/>
      <c r="V25" s="137"/>
      <c r="W25" s="137"/>
      <c r="X25" s="137"/>
      <c r="Y25" s="137"/>
      <c r="Z25" s="137"/>
      <c r="AA25" s="137"/>
      <c r="AB25" s="137"/>
      <c r="AC25" s="137"/>
      <c r="AD25" s="201"/>
    </row>
    <row r="26" spans="2:43" x14ac:dyDescent="0.2">
      <c r="B26" s="173" t="s">
        <v>46</v>
      </c>
      <c r="C26" s="83">
        <v>7.5478027507547809</v>
      </c>
      <c r="D26" s="83">
        <v>6.2111801242236027</v>
      </c>
      <c r="E26" s="83">
        <v>9.14616156251844</v>
      </c>
      <c r="F26" s="83">
        <v>7.7094143810229792</v>
      </c>
      <c r="G26" s="83">
        <v>5.98193455763594</v>
      </c>
      <c r="H26" s="83">
        <v>6.0430263475948749</v>
      </c>
      <c r="I26" s="83">
        <v>8.9702743666676987</v>
      </c>
      <c r="J26" s="83">
        <v>7.0052539404553418</v>
      </c>
      <c r="K26" s="83">
        <v>6.0337892196299272</v>
      </c>
      <c r="L26" s="83">
        <v>5.9399021663172613</v>
      </c>
      <c r="M26" s="83">
        <v>7.4775968823564325</v>
      </c>
      <c r="N26" s="84">
        <v>0.25925925925925924</v>
      </c>
      <c r="O26" s="63"/>
      <c r="R26" s="137"/>
      <c r="S26" s="137"/>
      <c r="T26" s="137"/>
      <c r="U26" s="137"/>
      <c r="V26" s="137"/>
      <c r="W26" s="137"/>
      <c r="X26" s="137"/>
      <c r="Y26" s="137"/>
      <c r="Z26" s="137"/>
      <c r="AA26" s="137"/>
      <c r="AB26" s="137"/>
      <c r="AC26" s="137"/>
      <c r="AD26" s="201"/>
    </row>
    <row r="27" spans="2:43" x14ac:dyDescent="0.2">
      <c r="B27" s="173" t="s">
        <v>1430</v>
      </c>
      <c r="C27" s="83">
        <v>7.8273510007827349</v>
      </c>
      <c r="D27" s="83">
        <v>9.316770186335404</v>
      </c>
      <c r="E27" s="83">
        <v>7.6709742137251435</v>
      </c>
      <c r="F27" s="83">
        <v>8.3024462564862862</v>
      </c>
      <c r="G27" s="83">
        <v>10.468385475862895</v>
      </c>
      <c r="H27" s="83">
        <v>6.6473289823543631</v>
      </c>
      <c r="I27" s="83">
        <v>6.18639611494324</v>
      </c>
      <c r="J27" s="83">
        <v>7.6420952077694642</v>
      </c>
      <c r="K27" s="83">
        <v>6.3689997318315905</v>
      </c>
      <c r="L27" s="83">
        <v>4.5422781271837875</v>
      </c>
      <c r="M27" s="83">
        <v>8.7963970379748506</v>
      </c>
      <c r="N27" s="84">
        <v>0.49775112443778113</v>
      </c>
      <c r="O27" s="63"/>
      <c r="R27" s="137"/>
      <c r="S27" s="137"/>
      <c r="T27" s="137"/>
      <c r="U27" s="137"/>
      <c r="V27" s="137"/>
      <c r="W27" s="137"/>
      <c r="X27" s="137"/>
      <c r="Y27" s="137"/>
      <c r="Z27" s="137"/>
      <c r="AA27" s="137"/>
      <c r="AB27" s="137"/>
      <c r="AC27" s="137"/>
      <c r="AD27" s="201"/>
    </row>
    <row r="28" spans="2:43" x14ac:dyDescent="0.2">
      <c r="B28" s="178"/>
      <c r="C28" s="67"/>
      <c r="D28" s="67"/>
      <c r="E28" s="67"/>
      <c r="F28" s="67"/>
      <c r="G28" s="67"/>
      <c r="H28" s="67"/>
      <c r="I28" s="67"/>
      <c r="J28" s="67"/>
      <c r="K28" s="67"/>
      <c r="L28" s="67"/>
      <c r="M28" s="67"/>
      <c r="N28" s="84"/>
      <c r="O28" s="63"/>
    </row>
    <row r="29" spans="2:43" x14ac:dyDescent="0.2">
      <c r="B29" s="196" t="s">
        <v>1431</v>
      </c>
      <c r="C29" s="80">
        <v>32.427597003242759</v>
      </c>
      <c r="D29" s="80">
        <v>35.00846979107849</v>
      </c>
      <c r="E29" s="80">
        <v>29.208709506107276</v>
      </c>
      <c r="F29" s="80">
        <v>39.436619718309856</v>
      </c>
      <c r="G29" s="80">
        <v>32.003349883352271</v>
      </c>
      <c r="H29" s="80">
        <v>25.985013294657968</v>
      </c>
      <c r="I29" s="80">
        <v>32.78789940919917</v>
      </c>
      <c r="J29" s="80">
        <v>31.205222098391975</v>
      </c>
      <c r="K29" s="80">
        <v>19.777420219898094</v>
      </c>
      <c r="L29" s="80">
        <v>11.530398322851154</v>
      </c>
      <c r="M29" s="80">
        <v>45.907433417077144</v>
      </c>
      <c r="N29" s="81">
        <v>0.91410514220051708</v>
      </c>
      <c r="O29" s="63"/>
      <c r="R29" s="200"/>
      <c r="S29" s="200"/>
      <c r="T29" s="200"/>
      <c r="U29" s="200"/>
      <c r="V29" s="200"/>
      <c r="W29" s="200"/>
      <c r="X29" s="200"/>
      <c r="Y29" s="200"/>
      <c r="Z29" s="200"/>
      <c r="AA29" s="200"/>
      <c r="AB29" s="200"/>
      <c r="AC29" s="200"/>
      <c r="AD29" s="201"/>
    </row>
    <row r="30" spans="2:43" x14ac:dyDescent="0.2">
      <c r="B30" s="177" t="s">
        <v>1433</v>
      </c>
      <c r="C30" s="83">
        <v>13.138767751313877</v>
      </c>
      <c r="D30" s="83">
        <v>11.01072840203275</v>
      </c>
      <c r="E30" s="83">
        <v>8.5560866230011214</v>
      </c>
      <c r="F30" s="83">
        <v>16.901408450704228</v>
      </c>
      <c r="G30" s="83">
        <v>13.459352754680864</v>
      </c>
      <c r="H30" s="83">
        <v>9.0645395213923141</v>
      </c>
      <c r="I30" s="83">
        <v>12.68211203563364</v>
      </c>
      <c r="J30" s="83">
        <v>10.189460277025951</v>
      </c>
      <c r="K30" s="83">
        <v>5.6985787074282648</v>
      </c>
      <c r="L30" s="83">
        <v>1.3976240391334731</v>
      </c>
      <c r="M30" s="83">
        <v>15.561841836297338</v>
      </c>
      <c r="N30" s="84">
        <v>1</v>
      </c>
      <c r="O30" s="63"/>
      <c r="R30" s="137"/>
      <c r="S30" s="137"/>
      <c r="T30" s="137"/>
      <c r="U30" s="137"/>
      <c r="V30" s="137"/>
      <c r="W30" s="137"/>
      <c r="X30" s="137"/>
      <c r="Y30" s="137"/>
      <c r="Z30" s="137"/>
      <c r="AA30" s="137"/>
      <c r="AB30" s="137"/>
      <c r="AC30" s="137"/>
      <c r="AD30" s="201"/>
    </row>
    <row r="31" spans="2:43" x14ac:dyDescent="0.2">
      <c r="B31" s="177" t="s">
        <v>1434</v>
      </c>
      <c r="C31" s="83">
        <v>3.6341272503634126</v>
      </c>
      <c r="D31" s="83">
        <v>3.9525691699604741</v>
      </c>
      <c r="E31" s="83">
        <v>4.1305245766212311</v>
      </c>
      <c r="F31" s="83">
        <v>1.1860637509266123</v>
      </c>
      <c r="G31" s="83">
        <v>2.0936770951725787</v>
      </c>
      <c r="H31" s="83">
        <v>3.3236644911771815</v>
      </c>
      <c r="I31" s="83">
        <v>2.474558445977296</v>
      </c>
      <c r="J31" s="83">
        <v>3.1842063365706097</v>
      </c>
      <c r="K31" s="83">
        <v>0.67042102440332529</v>
      </c>
      <c r="L31" s="83">
        <v>1.3976240391334731</v>
      </c>
      <c r="M31" s="83">
        <v>4.0355284761923604</v>
      </c>
      <c r="N31" s="84">
        <v>1</v>
      </c>
      <c r="O31" s="63"/>
      <c r="R31" s="137"/>
      <c r="S31" s="137"/>
      <c r="T31" s="137"/>
      <c r="U31" s="137"/>
      <c r="V31" s="137"/>
      <c r="W31" s="137"/>
      <c r="X31" s="137"/>
      <c r="Y31" s="137"/>
      <c r="Z31" s="137"/>
      <c r="AA31" s="137"/>
      <c r="AB31" s="137"/>
      <c r="AC31" s="137"/>
      <c r="AD31" s="201"/>
    </row>
    <row r="32" spans="2:43" x14ac:dyDescent="0.2">
      <c r="B32" s="190"/>
      <c r="C32" s="83"/>
      <c r="D32" s="83"/>
      <c r="E32" s="83"/>
      <c r="F32" s="83"/>
      <c r="G32" s="83"/>
      <c r="H32" s="83"/>
      <c r="I32" s="83"/>
      <c r="J32" s="83"/>
      <c r="K32" s="83"/>
      <c r="L32" s="83"/>
      <c r="M32" s="83"/>
      <c r="N32" s="84"/>
      <c r="O32" s="63"/>
      <c r="U32" s="202"/>
    </row>
    <row r="33" spans="2:30" x14ac:dyDescent="0.2">
      <c r="B33" s="196" t="s">
        <v>1435</v>
      </c>
      <c r="C33" s="80">
        <v>109.58291401095829</v>
      </c>
      <c r="D33" s="80">
        <v>105.59006211180125</v>
      </c>
      <c r="E33" s="80">
        <v>112.11423850829054</v>
      </c>
      <c r="F33" s="80">
        <v>104.67012601927352</v>
      </c>
      <c r="G33" s="80">
        <v>94.813662738529644</v>
      </c>
      <c r="H33" s="80">
        <v>103.63790186125212</v>
      </c>
      <c r="I33" s="80">
        <v>104.24077453679358</v>
      </c>
      <c r="J33" s="80">
        <v>103.80512657220187</v>
      </c>
      <c r="K33" s="80">
        <v>91.512469831053906</v>
      </c>
      <c r="L33" s="80">
        <v>50.6638714185884</v>
      </c>
      <c r="M33" s="80">
        <v>122.49015845383869</v>
      </c>
      <c r="N33" s="81">
        <v>0.86972437553832904</v>
      </c>
      <c r="O33" s="63"/>
      <c r="R33" s="200"/>
      <c r="S33" s="200"/>
      <c r="T33" s="200"/>
      <c r="U33" s="200"/>
      <c r="V33" s="200"/>
      <c r="W33" s="200"/>
      <c r="X33" s="200"/>
      <c r="Y33" s="200"/>
      <c r="Z33" s="200"/>
      <c r="AA33" s="200"/>
      <c r="AB33" s="200"/>
      <c r="AC33" s="200"/>
      <c r="AD33" s="201"/>
    </row>
    <row r="34" spans="2:30" x14ac:dyDescent="0.2">
      <c r="B34" s="173" t="s">
        <v>1437</v>
      </c>
      <c r="C34" s="83">
        <v>2.5159342502515933</v>
      </c>
      <c r="D34" s="83">
        <v>4.2348955392433654</v>
      </c>
      <c r="E34" s="83">
        <v>2.9503746975865934</v>
      </c>
      <c r="F34" s="83">
        <v>2.0756115641215716</v>
      </c>
      <c r="G34" s="83">
        <v>2.3927738230543758</v>
      </c>
      <c r="H34" s="83">
        <v>1.8129079042784626</v>
      </c>
      <c r="I34" s="83">
        <v>3.09319805747162</v>
      </c>
      <c r="J34" s="83">
        <v>3.5026269702276709</v>
      </c>
      <c r="K34" s="83">
        <v>2.0112630732099759</v>
      </c>
      <c r="L34" s="83">
        <v>2.0964360587002093</v>
      </c>
      <c r="M34" s="83">
        <v>3.0464283594785466</v>
      </c>
      <c r="N34" s="84">
        <v>0.45887445887445888</v>
      </c>
      <c r="O34" s="63"/>
      <c r="R34" s="137"/>
      <c r="S34" s="137"/>
      <c r="T34" s="137"/>
      <c r="U34" s="137"/>
      <c r="V34" s="137"/>
      <c r="W34" s="137"/>
      <c r="X34" s="137"/>
      <c r="Y34" s="137"/>
      <c r="Z34" s="137"/>
      <c r="AA34" s="137"/>
      <c r="AB34" s="137"/>
      <c r="AC34" s="137"/>
      <c r="AD34" s="201"/>
    </row>
    <row r="35" spans="2:30" x14ac:dyDescent="0.2">
      <c r="B35" s="173" t="s">
        <v>1438</v>
      </c>
      <c r="C35" s="83">
        <v>4.7523202504752318</v>
      </c>
      <c r="D35" s="83">
        <v>2.5409373235460193</v>
      </c>
      <c r="E35" s="83">
        <v>2.0652622883106155</v>
      </c>
      <c r="F35" s="83">
        <v>2.9651593773165308</v>
      </c>
      <c r="G35" s="83">
        <v>3.5891607345815637</v>
      </c>
      <c r="H35" s="83">
        <v>3.6258158085569252</v>
      </c>
      <c r="I35" s="83">
        <v>4.949116891954592</v>
      </c>
      <c r="J35" s="83">
        <v>1.910523801942366</v>
      </c>
      <c r="K35" s="83">
        <v>3.3521051220166265</v>
      </c>
      <c r="L35" s="83">
        <v>5.5904961565338924</v>
      </c>
      <c r="M35" s="83">
        <v>3.7585804435124928</v>
      </c>
      <c r="N35" s="84">
        <v>0.7929824561403509</v>
      </c>
      <c r="O35" s="63"/>
      <c r="R35" s="137"/>
      <c r="S35" s="137"/>
      <c r="T35" s="137"/>
      <c r="U35" s="137"/>
      <c r="V35" s="137"/>
      <c r="W35" s="137"/>
      <c r="X35" s="137"/>
      <c r="Y35" s="137"/>
      <c r="Z35" s="137"/>
      <c r="AA35" s="137"/>
      <c r="AB35" s="137"/>
      <c r="AC35" s="137"/>
      <c r="AD35" s="201"/>
    </row>
    <row r="36" spans="2:30" x14ac:dyDescent="0.2">
      <c r="B36" s="177" t="s">
        <v>1439</v>
      </c>
      <c r="C36" s="83">
        <v>48.641395504864143</v>
      </c>
      <c r="D36" s="83">
        <v>49.40711462450593</v>
      </c>
      <c r="E36" s="83">
        <v>47.501032631144149</v>
      </c>
      <c r="F36" s="83">
        <v>44.180874722016306</v>
      </c>
      <c r="G36" s="83">
        <v>41.574445175569778</v>
      </c>
      <c r="H36" s="83">
        <v>45.322697606961562</v>
      </c>
      <c r="I36" s="83">
        <v>46.088651056327137</v>
      </c>
      <c r="J36" s="83">
        <v>42.668364910046165</v>
      </c>
      <c r="K36" s="83">
        <v>42.906945561812819</v>
      </c>
      <c r="L36" s="83">
        <v>22.36198462613557</v>
      </c>
      <c r="M36" s="83">
        <v>49.059365789005163</v>
      </c>
      <c r="N36" s="84">
        <v>0.9091397849462366</v>
      </c>
      <c r="O36" s="63"/>
      <c r="R36" s="137"/>
      <c r="S36" s="137"/>
      <c r="T36" s="137"/>
      <c r="U36" s="137"/>
      <c r="V36" s="137"/>
      <c r="W36" s="137"/>
      <c r="X36" s="137"/>
      <c r="Y36" s="137"/>
      <c r="Z36" s="137"/>
      <c r="AA36" s="137"/>
      <c r="AB36" s="137"/>
      <c r="AC36" s="137"/>
      <c r="AD36" s="201"/>
    </row>
    <row r="37" spans="2:30" x14ac:dyDescent="0.2">
      <c r="B37" s="178"/>
      <c r="C37" s="85"/>
      <c r="D37" s="85"/>
      <c r="E37" s="85"/>
      <c r="F37" s="85"/>
      <c r="G37" s="85"/>
      <c r="H37" s="85"/>
      <c r="I37" s="85"/>
      <c r="J37" s="85"/>
      <c r="K37" s="85"/>
      <c r="L37" s="85"/>
      <c r="M37" s="85"/>
      <c r="N37" s="84"/>
      <c r="O37" s="63"/>
    </row>
    <row r="38" spans="2:30" x14ac:dyDescent="0.2">
      <c r="B38" s="196" t="s">
        <v>1440</v>
      </c>
      <c r="C38" s="80">
        <v>25.718439002571841</v>
      </c>
      <c r="D38" s="80">
        <v>29.361942405420667</v>
      </c>
      <c r="E38" s="80">
        <v>20.062547943588836</v>
      </c>
      <c r="F38" s="80">
        <v>13.639733135656041</v>
      </c>
      <c r="G38" s="80">
        <v>19.142190584435006</v>
      </c>
      <c r="H38" s="80">
        <v>13.59680928208847</v>
      </c>
      <c r="I38" s="80">
        <v>13.919391258622289</v>
      </c>
      <c r="J38" s="80">
        <v>16.876293583824232</v>
      </c>
      <c r="K38" s="80">
        <v>15.41968356127648</v>
      </c>
      <c r="L38" s="80">
        <v>11.879804332634523</v>
      </c>
      <c r="M38" s="80">
        <v>22.564670662631137</v>
      </c>
      <c r="N38" s="81">
        <v>0.60783167738164812</v>
      </c>
      <c r="O38" s="63"/>
      <c r="R38" s="200"/>
      <c r="S38" s="200"/>
      <c r="T38" s="200"/>
      <c r="U38" s="200"/>
      <c r="V38" s="200"/>
      <c r="W38" s="200"/>
      <c r="X38" s="200"/>
      <c r="Y38" s="200"/>
      <c r="Z38" s="200"/>
      <c r="AA38" s="200"/>
      <c r="AB38" s="200"/>
      <c r="AC38" s="200"/>
      <c r="AD38" s="201"/>
    </row>
    <row r="39" spans="2:30" x14ac:dyDescent="0.2">
      <c r="B39" s="181" t="s">
        <v>1482</v>
      </c>
      <c r="C39" s="83">
        <v>3.0750307503075032</v>
      </c>
      <c r="D39" s="83">
        <v>2.8232636928289101</v>
      </c>
      <c r="E39" s="83">
        <v>0.88511240927597801</v>
      </c>
      <c r="F39" s="83">
        <v>2.0756115641215716</v>
      </c>
      <c r="G39" s="83">
        <v>0.89729018364539093</v>
      </c>
      <c r="H39" s="83">
        <v>0.60430263475948753</v>
      </c>
      <c r="I39" s="83">
        <v>0.618639611494324</v>
      </c>
      <c r="J39" s="83">
        <v>1.2736825346282439</v>
      </c>
      <c r="K39" s="83">
        <v>2.6816840976133012</v>
      </c>
      <c r="L39" s="83">
        <v>0.69881201956673655</v>
      </c>
      <c r="M39" s="83">
        <v>1.6748761976353914</v>
      </c>
      <c r="N39" s="84">
        <v>0.88188976377952755</v>
      </c>
      <c r="O39" s="63"/>
      <c r="R39" s="137"/>
      <c r="S39" s="137"/>
      <c r="T39" s="137"/>
      <c r="U39" s="137"/>
      <c r="V39" s="137"/>
      <c r="W39" s="137"/>
      <c r="X39" s="137"/>
      <c r="Y39" s="137"/>
      <c r="Z39" s="137"/>
      <c r="AA39" s="137"/>
      <c r="AB39" s="137"/>
      <c r="AC39" s="137"/>
      <c r="AD39" s="201"/>
    </row>
    <row r="40" spans="2:30" x14ac:dyDescent="0.2">
      <c r="B40" s="181"/>
      <c r="C40" s="83"/>
      <c r="D40" s="83"/>
      <c r="E40" s="83"/>
      <c r="F40" s="83"/>
      <c r="G40" s="83"/>
      <c r="H40" s="83"/>
      <c r="I40" s="83"/>
      <c r="J40" s="83"/>
      <c r="K40" s="83"/>
      <c r="L40" s="83"/>
      <c r="M40" s="83"/>
      <c r="N40" s="84"/>
      <c r="O40" s="63"/>
      <c r="R40" s="137"/>
      <c r="S40" s="137"/>
      <c r="T40" s="137"/>
      <c r="U40" s="137"/>
      <c r="V40" s="137"/>
      <c r="W40" s="137"/>
      <c r="X40" s="137"/>
      <c r="Y40" s="137"/>
      <c r="Z40" s="137"/>
      <c r="AA40" s="137"/>
      <c r="AB40" s="137"/>
      <c r="AC40" s="137"/>
      <c r="AD40" s="201"/>
    </row>
    <row r="41" spans="2:30" x14ac:dyDescent="0.2">
      <c r="B41" s="196" t="s">
        <v>1443</v>
      </c>
      <c r="C41" s="80">
        <v>64.296097506429618</v>
      </c>
      <c r="D41" s="80">
        <v>64.652738565782045</v>
      </c>
      <c r="E41" s="80">
        <v>65.793355756181043</v>
      </c>
      <c r="F41" s="80">
        <v>55.151964418087474</v>
      </c>
      <c r="G41" s="80">
        <v>60.417539032122988</v>
      </c>
      <c r="H41" s="80">
        <v>47.13560551124003</v>
      </c>
      <c r="I41" s="80">
        <v>58.152123480466457</v>
      </c>
      <c r="J41" s="80">
        <v>47.763095048559144</v>
      </c>
      <c r="K41" s="80">
        <v>27.822472512737999</v>
      </c>
      <c r="L41" s="80">
        <v>29.699510831586302</v>
      </c>
      <c r="M41" s="80">
        <v>64.25194358172935</v>
      </c>
      <c r="N41" s="81">
        <v>0.84790640394088668</v>
      </c>
      <c r="O41" s="63"/>
      <c r="R41" s="200"/>
      <c r="S41" s="200"/>
      <c r="T41" s="200"/>
      <c r="U41" s="200"/>
      <c r="V41" s="200"/>
      <c r="W41" s="200"/>
      <c r="X41" s="200"/>
      <c r="Y41" s="200"/>
      <c r="Z41" s="200"/>
      <c r="AA41" s="200"/>
      <c r="AB41" s="200"/>
      <c r="AC41" s="200"/>
      <c r="AD41" s="201"/>
    </row>
    <row r="42" spans="2:30" x14ac:dyDescent="0.2">
      <c r="B42" s="177" t="s">
        <v>1445</v>
      </c>
      <c r="C42" s="83">
        <v>12.300123001230013</v>
      </c>
      <c r="D42" s="83">
        <v>11.29305477131564</v>
      </c>
      <c r="E42" s="83">
        <v>10.326311441553077</v>
      </c>
      <c r="F42" s="83">
        <v>11.860637509266123</v>
      </c>
      <c r="G42" s="83">
        <v>13.758449482562661</v>
      </c>
      <c r="H42" s="83">
        <v>9.6688421561518005</v>
      </c>
      <c r="I42" s="83">
        <v>12.37279222988648</v>
      </c>
      <c r="J42" s="83">
        <v>14.010507880910684</v>
      </c>
      <c r="K42" s="83">
        <v>6.3689997318315905</v>
      </c>
      <c r="L42" s="83">
        <v>12.22921034241789</v>
      </c>
      <c r="M42" s="83">
        <v>11.433997349211687</v>
      </c>
      <c r="N42" s="84">
        <v>0.8108419838523645</v>
      </c>
      <c r="O42" s="63"/>
      <c r="R42" s="137"/>
      <c r="S42" s="137"/>
      <c r="T42" s="137"/>
      <c r="U42" s="137"/>
      <c r="V42" s="137"/>
      <c r="W42" s="137"/>
      <c r="X42" s="137"/>
      <c r="Y42" s="137"/>
      <c r="Z42" s="137"/>
      <c r="AA42" s="137"/>
      <c r="AB42" s="137"/>
      <c r="AC42" s="137"/>
      <c r="AD42" s="201"/>
    </row>
    <row r="43" spans="2:30" x14ac:dyDescent="0.2">
      <c r="B43" s="177" t="s">
        <v>1446</v>
      </c>
      <c r="C43" s="83">
        <v>8.9455440008945555</v>
      </c>
      <c r="D43" s="83">
        <v>9.316770186335404</v>
      </c>
      <c r="E43" s="83">
        <v>12.391573729863692</v>
      </c>
      <c r="F43" s="83">
        <v>5.6338028169014089</v>
      </c>
      <c r="G43" s="83">
        <v>7.7765149249267216</v>
      </c>
      <c r="H43" s="83">
        <v>5.7408750302151317</v>
      </c>
      <c r="I43" s="83">
        <v>9.8982337839091841</v>
      </c>
      <c r="J43" s="83">
        <v>10.507880910683014</v>
      </c>
      <c r="K43" s="83">
        <v>6.3689997318315905</v>
      </c>
      <c r="L43" s="83">
        <v>5.9399021663172613</v>
      </c>
      <c r="M43" s="83">
        <v>9.6140531344582687</v>
      </c>
      <c r="N43" s="84">
        <v>0.8463648834019204</v>
      </c>
      <c r="O43" s="63"/>
      <c r="R43" s="137"/>
      <c r="S43" s="137"/>
      <c r="T43" s="137"/>
      <c r="U43" s="137"/>
      <c r="V43" s="137"/>
      <c r="W43" s="137"/>
      <c r="X43" s="137"/>
      <c r="Y43" s="137"/>
      <c r="Z43" s="137"/>
      <c r="AA43" s="137"/>
      <c r="AB43" s="137"/>
      <c r="AC43" s="137"/>
      <c r="AD43" s="201"/>
    </row>
    <row r="44" spans="2:30" x14ac:dyDescent="0.2">
      <c r="B44" s="178"/>
      <c r="C44" s="83"/>
      <c r="D44" s="83"/>
      <c r="E44" s="83"/>
      <c r="F44" s="83"/>
      <c r="G44" s="83"/>
      <c r="H44" s="83"/>
      <c r="I44" s="83"/>
      <c r="J44" s="83"/>
      <c r="K44" s="83"/>
      <c r="L44" s="83"/>
      <c r="M44" s="83"/>
      <c r="N44" s="84"/>
      <c r="O44" s="63"/>
    </row>
    <row r="45" spans="2:30" x14ac:dyDescent="0.2">
      <c r="B45" s="196" t="s">
        <v>1447</v>
      </c>
      <c r="C45" s="80">
        <v>52.555071005255506</v>
      </c>
      <c r="D45" s="80">
        <v>55.618294748729532</v>
      </c>
      <c r="E45" s="80">
        <v>45.730807812592197</v>
      </c>
      <c r="F45" s="80">
        <v>58.710155670867309</v>
      </c>
      <c r="G45" s="80">
        <v>47.556379733205716</v>
      </c>
      <c r="H45" s="80">
        <v>51.063572637176698</v>
      </c>
      <c r="I45" s="80">
        <v>49.800488725293086</v>
      </c>
      <c r="J45" s="80">
        <v>59.226237860213338</v>
      </c>
      <c r="K45" s="80">
        <v>39.890050951997857</v>
      </c>
      <c r="L45" s="80">
        <v>18.867924528301888</v>
      </c>
      <c r="M45" s="80">
        <v>58.449222897008298</v>
      </c>
      <c r="N45" s="81">
        <v>0.83551444043321299</v>
      </c>
      <c r="O45" s="63"/>
      <c r="R45" s="200"/>
      <c r="S45" s="200"/>
      <c r="T45" s="200"/>
      <c r="U45" s="200"/>
      <c r="V45" s="200"/>
      <c r="W45" s="200"/>
      <c r="X45" s="200"/>
      <c r="Y45" s="200"/>
      <c r="Z45" s="200"/>
      <c r="AA45" s="200"/>
      <c r="AB45" s="200"/>
      <c r="AC45" s="200"/>
      <c r="AD45" s="201"/>
    </row>
    <row r="46" spans="2:30" x14ac:dyDescent="0.2">
      <c r="B46" s="177" t="s">
        <v>1449</v>
      </c>
      <c r="C46" s="83">
        <v>0.55909650005590972</v>
      </c>
      <c r="D46" s="83">
        <v>1.411631846414455</v>
      </c>
      <c r="E46" s="83">
        <v>1.4751873487932967</v>
      </c>
      <c r="F46" s="83">
        <v>2.3721275018532246</v>
      </c>
      <c r="G46" s="83">
        <v>0.59819345576359395</v>
      </c>
      <c r="H46" s="83">
        <v>1.2086052695189751</v>
      </c>
      <c r="I46" s="83">
        <v>0.618639611494324</v>
      </c>
      <c r="J46" s="83">
        <v>2.228944435599427</v>
      </c>
      <c r="K46" s="83">
        <v>2.3464735854116383</v>
      </c>
      <c r="L46" s="83">
        <v>1.0482180293501047</v>
      </c>
      <c r="M46" s="83">
        <v>1.5166201789611811</v>
      </c>
      <c r="N46" s="84">
        <v>5.2173913043478258E-2</v>
      </c>
      <c r="O46" s="63"/>
      <c r="R46" s="137"/>
      <c r="S46" s="137"/>
      <c r="T46" s="137"/>
      <c r="U46" s="137"/>
      <c r="V46" s="137"/>
      <c r="W46" s="137"/>
      <c r="X46" s="137"/>
      <c r="Y46" s="137"/>
      <c r="Z46" s="137"/>
      <c r="AA46" s="137"/>
      <c r="AB46" s="137"/>
      <c r="AC46" s="137"/>
      <c r="AD46" s="201"/>
    </row>
    <row r="47" spans="2:30" x14ac:dyDescent="0.2">
      <c r="B47" s="177" t="s">
        <v>1450</v>
      </c>
      <c r="C47" s="83">
        <v>5.8705132505870514</v>
      </c>
      <c r="D47" s="83">
        <v>12.140033879164314</v>
      </c>
      <c r="E47" s="83">
        <v>8.2610491532424621</v>
      </c>
      <c r="F47" s="83">
        <v>9.191994069681245</v>
      </c>
      <c r="G47" s="83">
        <v>7.4774181970449245</v>
      </c>
      <c r="H47" s="83">
        <v>9.3666908387720582</v>
      </c>
      <c r="I47" s="83">
        <v>5.8770763091960783</v>
      </c>
      <c r="J47" s="83">
        <v>7.6420952077694642</v>
      </c>
      <c r="K47" s="83">
        <v>5.6985787074282648</v>
      </c>
      <c r="L47" s="83">
        <v>3.1446540880503142</v>
      </c>
      <c r="M47" s="83">
        <v>7.240212854345117</v>
      </c>
      <c r="N47" s="84">
        <v>0.74681238615664847</v>
      </c>
      <c r="O47" s="63"/>
      <c r="R47" s="137"/>
      <c r="S47" s="137"/>
      <c r="T47" s="137"/>
      <c r="U47" s="137"/>
      <c r="V47" s="137"/>
      <c r="W47" s="137"/>
      <c r="X47" s="137"/>
      <c r="Y47" s="137"/>
      <c r="Z47" s="137"/>
      <c r="AA47" s="137"/>
      <c r="AB47" s="137"/>
      <c r="AC47" s="137"/>
      <c r="AD47" s="201"/>
    </row>
    <row r="48" spans="2:30" x14ac:dyDescent="0.2">
      <c r="B48" s="178"/>
      <c r="C48" s="83"/>
      <c r="D48" s="83"/>
      <c r="E48" s="83"/>
      <c r="F48" s="83"/>
      <c r="G48" s="83"/>
      <c r="H48" s="83"/>
      <c r="I48" s="83"/>
      <c r="J48" s="83"/>
      <c r="K48" s="83"/>
      <c r="L48" s="83"/>
      <c r="M48" s="83"/>
      <c r="N48" s="84"/>
      <c r="O48" s="63"/>
    </row>
    <row r="49" spans="2:30" x14ac:dyDescent="0.2">
      <c r="B49" s="196" t="s">
        <v>1451</v>
      </c>
      <c r="C49" s="80">
        <v>74.639382757463935</v>
      </c>
      <c r="D49" s="80">
        <v>74.251835121400333</v>
      </c>
      <c r="E49" s="80">
        <v>74.939517318699473</v>
      </c>
      <c r="F49" s="80">
        <v>62.564862861378799</v>
      </c>
      <c r="G49" s="80">
        <v>40.976251719806186</v>
      </c>
      <c r="H49" s="80">
        <v>34.747401498670534</v>
      </c>
      <c r="I49" s="80">
        <v>45.160691639085648</v>
      </c>
      <c r="J49" s="80">
        <v>53.494666454386241</v>
      </c>
      <c r="K49" s="80">
        <v>20.11263073209976</v>
      </c>
      <c r="L49" s="80">
        <v>14.675052410901468</v>
      </c>
      <c r="M49" s="80">
        <v>59.965843075969481</v>
      </c>
      <c r="N49" s="81">
        <v>0.97382889817462059</v>
      </c>
      <c r="O49" s="63"/>
      <c r="R49" s="200"/>
      <c r="S49" s="200"/>
      <c r="T49" s="200"/>
      <c r="U49" s="200"/>
      <c r="V49" s="200"/>
      <c r="W49" s="200"/>
      <c r="X49" s="200"/>
      <c r="Y49" s="200"/>
      <c r="Z49" s="200"/>
      <c r="AA49" s="200"/>
      <c r="AB49" s="200"/>
      <c r="AC49" s="200"/>
      <c r="AD49" s="201"/>
    </row>
    <row r="50" spans="2:30" x14ac:dyDescent="0.2">
      <c r="B50" s="178" t="s">
        <v>64</v>
      </c>
      <c r="C50" s="83">
        <v>38.298110253829812</v>
      </c>
      <c r="D50" s="83">
        <v>35.855448898927158</v>
      </c>
      <c r="E50" s="83">
        <v>32.454121673452526</v>
      </c>
      <c r="F50" s="83">
        <v>32.91326908821349</v>
      </c>
      <c r="G50" s="83">
        <v>30.208769516061494</v>
      </c>
      <c r="H50" s="83">
        <v>24.776408025138988</v>
      </c>
      <c r="I50" s="83">
        <v>33.097219214946335</v>
      </c>
      <c r="J50" s="83">
        <v>33.752587167648464</v>
      </c>
      <c r="K50" s="83">
        <v>13.073209975864843</v>
      </c>
      <c r="L50" s="83">
        <v>8.7351502445842062</v>
      </c>
      <c r="M50" s="83">
        <v>30.530223602566387</v>
      </c>
      <c r="N50" s="84">
        <v>0.9952483801295896</v>
      </c>
      <c r="O50" s="63"/>
      <c r="R50" s="137"/>
      <c r="S50" s="137"/>
      <c r="T50" s="137"/>
      <c r="U50" s="137"/>
      <c r="V50" s="137"/>
      <c r="W50" s="137"/>
      <c r="X50" s="137"/>
      <c r="Y50" s="137"/>
      <c r="Z50" s="137"/>
      <c r="AA50" s="137"/>
      <c r="AB50" s="137"/>
      <c r="AC50" s="137"/>
      <c r="AD50" s="201"/>
    </row>
    <row r="51" spans="2:30" x14ac:dyDescent="0.2">
      <c r="B51" s="178"/>
      <c r="C51" s="83"/>
      <c r="D51" s="83"/>
      <c r="E51" s="83"/>
      <c r="F51" s="83"/>
      <c r="G51" s="83"/>
      <c r="H51" s="83"/>
      <c r="I51" s="83"/>
      <c r="J51" s="83"/>
      <c r="K51" s="83"/>
      <c r="L51" s="83"/>
      <c r="M51" s="83"/>
      <c r="N51" s="84"/>
      <c r="O51" s="63"/>
    </row>
    <row r="52" spans="2:30" ht="14.25" x14ac:dyDescent="0.2">
      <c r="B52" s="196" t="s">
        <v>1548</v>
      </c>
      <c r="C52" s="80">
        <v>22.084311752208432</v>
      </c>
      <c r="D52" s="80">
        <v>16.65725578769057</v>
      </c>
      <c r="E52" s="80">
        <v>19.177435534312856</v>
      </c>
      <c r="F52" s="80">
        <v>12.750185322461082</v>
      </c>
      <c r="G52" s="80">
        <v>20.338577495962195</v>
      </c>
      <c r="H52" s="80">
        <v>12.08605269518975</v>
      </c>
      <c r="I52" s="80">
        <v>12.68211203563364</v>
      </c>
      <c r="J52" s="80">
        <v>17.831555484795416</v>
      </c>
      <c r="K52" s="80">
        <v>8.7154733172432284</v>
      </c>
      <c r="L52" s="80">
        <v>8.0363382250174702</v>
      </c>
      <c r="M52" s="80">
        <v>21.747014566147719</v>
      </c>
      <c r="N52" s="81">
        <v>0.88356579745300179</v>
      </c>
      <c r="O52" s="63"/>
      <c r="R52" s="200"/>
      <c r="S52" s="200"/>
      <c r="T52" s="200"/>
      <c r="U52" s="200"/>
      <c r="V52" s="200"/>
      <c r="W52" s="200"/>
      <c r="X52" s="200"/>
      <c r="Y52" s="200"/>
      <c r="Z52" s="200"/>
      <c r="AA52" s="200"/>
      <c r="AB52" s="200"/>
      <c r="AC52" s="200"/>
      <c r="AD52" s="201"/>
    </row>
    <row r="53" spans="2:30" x14ac:dyDescent="0.2">
      <c r="B53" s="181" t="s">
        <v>1455</v>
      </c>
      <c r="C53" s="83">
        <v>6.7091580006709162</v>
      </c>
      <c r="D53" s="83">
        <v>6.2111801242236027</v>
      </c>
      <c r="E53" s="83">
        <v>6.4908243346905055</v>
      </c>
      <c r="F53" s="83">
        <v>5.6338028169014089</v>
      </c>
      <c r="G53" s="83">
        <v>5.98193455763594</v>
      </c>
      <c r="H53" s="83">
        <v>2.1150592216582065</v>
      </c>
      <c r="I53" s="83">
        <v>3.4025178632187818</v>
      </c>
      <c r="J53" s="83">
        <v>8.2789364750835865</v>
      </c>
      <c r="K53" s="83">
        <v>3.0168946098149636</v>
      </c>
      <c r="L53" s="83">
        <v>3.4940600978336827</v>
      </c>
      <c r="M53" s="83">
        <v>6.3170527454122238</v>
      </c>
      <c r="N53" s="84">
        <v>1</v>
      </c>
      <c r="O53" s="63"/>
      <c r="R53" s="137"/>
      <c r="S53" s="137"/>
      <c r="T53" s="137"/>
      <c r="U53" s="137"/>
      <c r="V53" s="137"/>
      <c r="W53" s="137"/>
      <c r="X53" s="137"/>
      <c r="Y53" s="137"/>
      <c r="Z53" s="137"/>
      <c r="AA53" s="137"/>
      <c r="AB53" s="137"/>
      <c r="AC53" s="137"/>
      <c r="AD53" s="201"/>
    </row>
    <row r="54" spans="2:30" x14ac:dyDescent="0.2">
      <c r="B54" s="178"/>
      <c r="C54" s="83"/>
      <c r="D54" s="83"/>
      <c r="E54" s="83"/>
      <c r="F54" s="83"/>
      <c r="G54" s="83"/>
      <c r="H54" s="83"/>
      <c r="I54" s="83"/>
      <c r="J54" s="83"/>
      <c r="K54" s="83"/>
      <c r="L54" s="83"/>
      <c r="M54" s="83"/>
      <c r="N54" s="84"/>
      <c r="O54" s="63"/>
    </row>
    <row r="55" spans="2:30" x14ac:dyDescent="0.2">
      <c r="B55" s="196" t="s">
        <v>1456</v>
      </c>
      <c r="C55" s="80">
        <v>3.9136755003913675</v>
      </c>
      <c r="D55" s="80">
        <v>5.3642010163749294</v>
      </c>
      <c r="E55" s="80">
        <v>5.3106744556558683</v>
      </c>
      <c r="F55" s="80">
        <v>7.7094143810229792</v>
      </c>
      <c r="G55" s="80">
        <v>4.7855476461087516</v>
      </c>
      <c r="H55" s="80">
        <v>3.9279671259366689</v>
      </c>
      <c r="I55" s="80">
        <v>8.9702743666676987</v>
      </c>
      <c r="J55" s="80">
        <v>6.6868333067982801</v>
      </c>
      <c r="K55" s="80">
        <v>3.3521051220166265</v>
      </c>
      <c r="L55" s="80">
        <v>3.1446540880503142</v>
      </c>
      <c r="M55" s="80">
        <v>9.4557971157840601</v>
      </c>
      <c r="N55" s="81">
        <v>0.98047419804741975</v>
      </c>
      <c r="O55" s="63"/>
      <c r="R55" s="200"/>
      <c r="S55" s="200"/>
      <c r="T55" s="200"/>
      <c r="U55" s="200"/>
      <c r="V55" s="200"/>
      <c r="W55" s="200"/>
      <c r="X55" s="200"/>
      <c r="Y55" s="200"/>
      <c r="Z55" s="200"/>
      <c r="AA55" s="200"/>
      <c r="AB55" s="200"/>
      <c r="AC55" s="200"/>
      <c r="AD55" s="201"/>
    </row>
    <row r="56" spans="2:30" x14ac:dyDescent="0.2">
      <c r="B56" s="178"/>
      <c r="C56" s="85"/>
      <c r="D56" s="85"/>
      <c r="E56" s="85"/>
      <c r="F56" s="85"/>
      <c r="G56" s="85"/>
      <c r="H56" s="85"/>
      <c r="I56" s="85"/>
      <c r="J56" s="85"/>
      <c r="K56" s="85"/>
      <c r="L56" s="85"/>
      <c r="M56" s="85"/>
      <c r="N56" s="84"/>
      <c r="O56" s="63"/>
    </row>
    <row r="57" spans="2:30" ht="12.75" customHeight="1" x14ac:dyDescent="0.2">
      <c r="B57" s="196" t="s">
        <v>1458</v>
      </c>
      <c r="C57" s="80">
        <v>22.64340825226434</v>
      </c>
      <c r="D57" s="80">
        <v>22.586109542631281</v>
      </c>
      <c r="E57" s="80">
        <v>23.012922641175429</v>
      </c>
      <c r="F57" s="80">
        <v>23.424759080800591</v>
      </c>
      <c r="G57" s="80">
        <v>24.825028414189148</v>
      </c>
      <c r="H57" s="80">
        <v>19.337684312303601</v>
      </c>
      <c r="I57" s="80">
        <v>25.054904265520118</v>
      </c>
      <c r="J57" s="80">
        <v>21.652603088680145</v>
      </c>
      <c r="K57" s="80">
        <v>19.777420219898094</v>
      </c>
      <c r="L57" s="80">
        <v>19.217330538085253</v>
      </c>
      <c r="M57" s="80">
        <v>26.283687101475078</v>
      </c>
      <c r="N57" s="81">
        <v>0.44656297039638737</v>
      </c>
      <c r="O57" s="63"/>
      <c r="R57" s="200"/>
      <c r="S57" s="200"/>
      <c r="T57" s="200"/>
      <c r="U57" s="200"/>
      <c r="V57" s="200"/>
      <c r="W57" s="200"/>
      <c r="X57" s="200"/>
      <c r="Y57" s="200"/>
      <c r="Z57" s="200"/>
      <c r="AA57" s="200"/>
      <c r="AB57" s="200"/>
      <c r="AC57" s="200"/>
      <c r="AD57" s="201"/>
    </row>
    <row r="58" spans="2:30" x14ac:dyDescent="0.2">
      <c r="B58" s="178"/>
      <c r="C58" s="85"/>
      <c r="D58" s="85"/>
      <c r="E58" s="85"/>
      <c r="F58" s="85"/>
      <c r="G58" s="85"/>
      <c r="H58" s="85"/>
      <c r="I58" s="85"/>
      <c r="J58" s="85"/>
      <c r="K58" s="85"/>
      <c r="L58" s="85"/>
      <c r="M58" s="85"/>
      <c r="N58" s="84"/>
      <c r="O58" s="63"/>
    </row>
    <row r="59" spans="2:30" ht="12.75" customHeight="1" x14ac:dyDescent="0.2">
      <c r="B59" s="196" t="s">
        <v>1460</v>
      </c>
      <c r="C59" s="80">
        <v>66.812031756681193</v>
      </c>
      <c r="D59" s="80">
        <v>64.652738565782045</v>
      </c>
      <c r="E59" s="80">
        <v>61.662831179559809</v>
      </c>
      <c r="F59" s="80">
        <v>67.902149740548552</v>
      </c>
      <c r="G59" s="80">
        <v>72.381408147394865</v>
      </c>
      <c r="H59" s="80">
        <v>67.984046410442346</v>
      </c>
      <c r="I59" s="80">
        <v>63.410560178168211</v>
      </c>
      <c r="J59" s="80">
        <v>75.784110810380511</v>
      </c>
      <c r="K59" s="80">
        <v>40.560471976401182</v>
      </c>
      <c r="L59" s="80">
        <v>32.494758909853246</v>
      </c>
      <c r="M59" s="80">
        <v>76.951989080334712</v>
      </c>
      <c r="N59" s="81">
        <v>0.81131105398457581</v>
      </c>
      <c r="O59" s="63"/>
      <c r="R59" s="200"/>
      <c r="S59" s="200"/>
      <c r="T59" s="200"/>
      <c r="U59" s="200"/>
      <c r="V59" s="200"/>
      <c r="W59" s="200"/>
      <c r="X59" s="200"/>
      <c r="Y59" s="200"/>
      <c r="Z59" s="200"/>
      <c r="AA59" s="200"/>
      <c r="AB59" s="200"/>
      <c r="AC59" s="200"/>
      <c r="AD59" s="201"/>
    </row>
    <row r="60" spans="2:30" x14ac:dyDescent="0.2">
      <c r="B60" s="177" t="s">
        <v>1462</v>
      </c>
      <c r="C60" s="83">
        <v>5.3114167505311416</v>
      </c>
      <c r="D60" s="83">
        <v>7.3404856013551667</v>
      </c>
      <c r="E60" s="83">
        <v>8.8511240927597807</v>
      </c>
      <c r="F60" s="83">
        <v>9.191994069681245</v>
      </c>
      <c r="G60" s="83">
        <v>7.4774181970449245</v>
      </c>
      <c r="H60" s="83">
        <v>8.4602368866328259</v>
      </c>
      <c r="I60" s="83">
        <v>6.4957159206904018</v>
      </c>
      <c r="J60" s="83">
        <v>5.7315714058270979</v>
      </c>
      <c r="K60" s="83">
        <v>3.0168946098149636</v>
      </c>
      <c r="L60" s="83">
        <v>4.1928721174004187</v>
      </c>
      <c r="M60" s="83">
        <v>8.9150890519805088</v>
      </c>
      <c r="N60" s="84">
        <v>0.59023668639053251</v>
      </c>
      <c r="O60" s="63"/>
      <c r="R60" s="137"/>
      <c r="S60" s="137"/>
      <c r="T60" s="137"/>
      <c r="U60" s="137"/>
      <c r="V60" s="137"/>
      <c r="W60" s="137"/>
      <c r="X60" s="137"/>
      <c r="Y60" s="137"/>
      <c r="Z60" s="137"/>
      <c r="AA60" s="137"/>
      <c r="AB60" s="137"/>
      <c r="AC60" s="137"/>
      <c r="AD60" s="201"/>
    </row>
    <row r="61" spans="2:30" x14ac:dyDescent="0.2">
      <c r="B61" s="177" t="s">
        <v>1463</v>
      </c>
      <c r="C61" s="83">
        <v>6.7091580006709162</v>
      </c>
      <c r="D61" s="83">
        <v>7.058159232072275</v>
      </c>
      <c r="E61" s="83">
        <v>7.6709742137251435</v>
      </c>
      <c r="F61" s="83">
        <v>10.378057820607859</v>
      </c>
      <c r="G61" s="83">
        <v>9.5710952922175032</v>
      </c>
      <c r="H61" s="83">
        <v>7.8559342518733377</v>
      </c>
      <c r="I61" s="83">
        <v>5.8770763091960783</v>
      </c>
      <c r="J61" s="83">
        <v>13.055245979939501</v>
      </c>
      <c r="K61" s="83">
        <v>4.0225261464199518</v>
      </c>
      <c r="L61" s="83">
        <v>0.69881201956673655</v>
      </c>
      <c r="M61" s="83">
        <v>7.8468609259295894</v>
      </c>
      <c r="N61" s="84">
        <v>0.99663865546218489</v>
      </c>
      <c r="O61" s="63"/>
      <c r="R61" s="137"/>
      <c r="S61" s="137"/>
      <c r="T61" s="137"/>
      <c r="U61" s="137"/>
      <c r="V61" s="137"/>
      <c r="W61" s="137"/>
      <c r="X61" s="137"/>
      <c r="Y61" s="137"/>
      <c r="Z61" s="137"/>
      <c r="AA61" s="137"/>
      <c r="AB61" s="137"/>
      <c r="AC61" s="137"/>
      <c r="AD61" s="201"/>
    </row>
    <row r="62" spans="2:30" x14ac:dyDescent="0.2">
      <c r="B62" s="165"/>
      <c r="C62" s="83"/>
      <c r="D62" s="83"/>
      <c r="E62" s="83"/>
      <c r="F62" s="83"/>
      <c r="G62" s="83"/>
      <c r="H62" s="83"/>
      <c r="I62" s="83"/>
      <c r="J62" s="83"/>
      <c r="K62" s="83"/>
      <c r="L62" s="83"/>
      <c r="M62" s="83"/>
      <c r="N62" s="84"/>
      <c r="O62" s="63"/>
    </row>
    <row r="63" spans="2:30" x14ac:dyDescent="0.2">
      <c r="B63" s="196" t="s">
        <v>1464</v>
      </c>
      <c r="C63" s="80">
        <v>69.607514256960755</v>
      </c>
      <c r="D63" s="80">
        <v>68.04065499717673</v>
      </c>
      <c r="E63" s="80">
        <v>62.547943588835786</v>
      </c>
      <c r="F63" s="80">
        <v>59.303187546330612</v>
      </c>
      <c r="G63" s="80">
        <v>53.538314290841654</v>
      </c>
      <c r="H63" s="80">
        <v>54.085085810974135</v>
      </c>
      <c r="I63" s="80">
        <v>53.821646200006185</v>
      </c>
      <c r="J63" s="80">
        <v>53.176245820729186</v>
      </c>
      <c r="K63" s="80">
        <v>49.275945293644405</v>
      </c>
      <c r="L63" s="80">
        <v>44.723969252271139</v>
      </c>
      <c r="M63" s="80">
        <v>73.08790462437274</v>
      </c>
      <c r="N63" s="81">
        <v>0.71779141104294475</v>
      </c>
      <c r="O63" s="63"/>
      <c r="R63" s="200"/>
      <c r="S63" s="200"/>
      <c r="T63" s="200"/>
      <c r="U63" s="200"/>
      <c r="V63" s="200"/>
      <c r="W63" s="200"/>
      <c r="X63" s="200"/>
      <c r="Y63" s="200"/>
      <c r="Z63" s="200"/>
      <c r="AA63" s="200"/>
      <c r="AB63" s="200"/>
      <c r="AC63" s="200"/>
      <c r="AD63" s="201"/>
    </row>
    <row r="64" spans="2:30" x14ac:dyDescent="0.2">
      <c r="B64" s="177" t="s">
        <v>1466</v>
      </c>
      <c r="C64" s="83">
        <v>5.0318685005031867</v>
      </c>
      <c r="D64" s="83">
        <v>2.8232636928289101</v>
      </c>
      <c r="E64" s="83">
        <v>6.1957868649318462</v>
      </c>
      <c r="F64" s="83">
        <v>3.2616753150481839</v>
      </c>
      <c r="G64" s="83">
        <v>2.3927738230543758</v>
      </c>
      <c r="H64" s="83">
        <v>3.6258158085569252</v>
      </c>
      <c r="I64" s="83">
        <v>4.949116891954592</v>
      </c>
      <c r="J64" s="83">
        <v>3.8210476038847321</v>
      </c>
      <c r="K64" s="83">
        <v>3.0168946098149636</v>
      </c>
      <c r="L64" s="83">
        <v>3.1446540880503142</v>
      </c>
      <c r="M64" s="83">
        <v>5.0773805991309109</v>
      </c>
      <c r="N64" s="84">
        <v>0.87792207792207788</v>
      </c>
      <c r="O64" s="63"/>
      <c r="R64" s="137"/>
      <c r="S64" s="137"/>
      <c r="T64" s="137"/>
      <c r="U64" s="137"/>
      <c r="V64" s="137"/>
      <c r="W64" s="137"/>
      <c r="X64" s="137"/>
      <c r="Y64" s="137"/>
      <c r="Z64" s="137"/>
      <c r="AA64" s="137"/>
      <c r="AB64" s="137"/>
      <c r="AC64" s="137"/>
      <c r="AD64" s="201"/>
    </row>
    <row r="65" spans="2:30" x14ac:dyDescent="0.2">
      <c r="B65" s="177" t="s">
        <v>1467</v>
      </c>
      <c r="C65" s="83">
        <v>3.6341272503634126</v>
      </c>
      <c r="D65" s="83">
        <v>3.9525691699604741</v>
      </c>
      <c r="E65" s="83">
        <v>5.015636985897209</v>
      </c>
      <c r="F65" s="83">
        <v>4.1512231282431431</v>
      </c>
      <c r="G65" s="83">
        <v>2.3927738230543758</v>
      </c>
      <c r="H65" s="83">
        <v>3.9279671259366689</v>
      </c>
      <c r="I65" s="83">
        <v>2.474558445977296</v>
      </c>
      <c r="J65" s="83">
        <v>3.8210476038847321</v>
      </c>
      <c r="K65" s="83">
        <v>3.3521051220166265</v>
      </c>
      <c r="L65" s="83">
        <v>4.1928721174004187</v>
      </c>
      <c r="M65" s="83">
        <v>3.9168364621867027</v>
      </c>
      <c r="N65" s="84">
        <v>0.6902356902356902</v>
      </c>
      <c r="O65" s="63"/>
      <c r="R65" s="137"/>
      <c r="S65" s="137"/>
      <c r="T65" s="137"/>
      <c r="U65" s="137"/>
      <c r="V65" s="137"/>
      <c r="W65" s="137"/>
      <c r="X65" s="137"/>
      <c r="Y65" s="137"/>
      <c r="Z65" s="137"/>
      <c r="AA65" s="137"/>
      <c r="AB65" s="137"/>
      <c r="AC65" s="137"/>
      <c r="AD65" s="201"/>
    </row>
    <row r="66" spans="2:30" x14ac:dyDescent="0.2">
      <c r="B66" s="177" t="s">
        <v>74</v>
      </c>
      <c r="C66" s="83">
        <v>8.9455440008945555</v>
      </c>
      <c r="D66" s="83">
        <v>7.3404856013551667</v>
      </c>
      <c r="E66" s="83">
        <v>5.015636985897209</v>
      </c>
      <c r="F66" s="83">
        <v>5.0407709414381028</v>
      </c>
      <c r="G66" s="83">
        <v>5.0846443739905487</v>
      </c>
      <c r="H66" s="83">
        <v>6.345177664974619</v>
      </c>
      <c r="I66" s="83">
        <v>3.7118376689659436</v>
      </c>
      <c r="J66" s="83">
        <v>7.3236745741124025</v>
      </c>
      <c r="K66" s="83">
        <v>1.6760525610083132</v>
      </c>
      <c r="L66" s="83">
        <v>1.0482180293501047</v>
      </c>
      <c r="M66" s="83">
        <v>6.0796687174009083</v>
      </c>
      <c r="N66" s="84">
        <v>0.94360086767895879</v>
      </c>
      <c r="O66" s="63"/>
      <c r="R66" s="137"/>
      <c r="S66" s="137"/>
      <c r="T66" s="137"/>
      <c r="U66" s="137"/>
      <c r="V66" s="137"/>
      <c r="W66" s="137"/>
      <c r="X66" s="137"/>
      <c r="Y66" s="137"/>
      <c r="Z66" s="137"/>
      <c r="AA66" s="137"/>
      <c r="AB66" s="137"/>
      <c r="AC66" s="137"/>
      <c r="AD66" s="201"/>
    </row>
    <row r="67" spans="2:30" x14ac:dyDescent="0.2">
      <c r="B67" s="178"/>
      <c r="C67" s="83"/>
      <c r="D67" s="83"/>
      <c r="E67" s="83"/>
      <c r="F67" s="83"/>
      <c r="G67" s="83"/>
      <c r="H67" s="83"/>
      <c r="I67" s="83"/>
      <c r="J67" s="83"/>
      <c r="K67" s="83"/>
      <c r="L67" s="83"/>
      <c r="M67" s="83"/>
      <c r="N67" s="84"/>
      <c r="O67" s="63"/>
    </row>
    <row r="68" spans="2:30" x14ac:dyDescent="0.2">
      <c r="B68" s="196" t="s">
        <v>1468</v>
      </c>
      <c r="C68" s="80">
        <v>5.5909650005590965</v>
      </c>
      <c r="D68" s="80">
        <v>5.6465273856578202</v>
      </c>
      <c r="E68" s="80">
        <v>4.1305245766212311</v>
      </c>
      <c r="F68" s="80">
        <v>2.3721275018532246</v>
      </c>
      <c r="G68" s="80">
        <v>3.5891607345815637</v>
      </c>
      <c r="H68" s="80">
        <v>1.8129079042784626</v>
      </c>
      <c r="I68" s="80">
        <v>1.8559188344829718</v>
      </c>
      <c r="J68" s="80">
        <v>3.5026269702276709</v>
      </c>
      <c r="K68" s="80">
        <v>1.3408420488066506</v>
      </c>
      <c r="L68" s="80">
        <v>0.34940600978336828</v>
      </c>
      <c r="M68" s="80">
        <v>5.2356366178051212</v>
      </c>
      <c r="N68" s="81">
        <v>0.95717884130982367</v>
      </c>
      <c r="O68" s="63"/>
      <c r="R68" s="200"/>
      <c r="S68" s="200"/>
      <c r="T68" s="200"/>
      <c r="U68" s="200"/>
      <c r="V68" s="200"/>
      <c r="W68" s="200"/>
      <c r="X68" s="200"/>
      <c r="Y68" s="200"/>
      <c r="Z68" s="200"/>
      <c r="AA68" s="200"/>
      <c r="AB68" s="200"/>
      <c r="AC68" s="200"/>
      <c r="AD68" s="201"/>
    </row>
    <row r="69" spans="2:30" x14ac:dyDescent="0.2">
      <c r="B69" s="191"/>
      <c r="C69" s="85"/>
      <c r="D69" s="85"/>
      <c r="E69" s="85"/>
      <c r="F69" s="85"/>
      <c r="G69" s="85"/>
      <c r="H69" s="85"/>
      <c r="I69" s="85"/>
      <c r="J69" s="85"/>
      <c r="K69" s="85"/>
      <c r="L69" s="85"/>
      <c r="M69" s="85"/>
      <c r="N69" s="84"/>
      <c r="O69" s="63"/>
    </row>
    <row r="70" spans="2:30" ht="14.25" x14ac:dyDescent="0.2">
      <c r="B70" s="189" t="s">
        <v>1533</v>
      </c>
      <c r="C70" s="80">
        <v>86.100861008610082</v>
      </c>
      <c r="D70" s="80">
        <v>83.568605307735751</v>
      </c>
      <c r="E70" s="80">
        <v>82.610491532424618</v>
      </c>
      <c r="F70" s="80">
        <v>89.547813194959232</v>
      </c>
      <c r="G70" s="80">
        <v>87.336244541484717</v>
      </c>
      <c r="H70" s="80">
        <v>77.048585931834666</v>
      </c>
      <c r="I70" s="80">
        <v>75.474032602307517</v>
      </c>
      <c r="J70" s="80">
        <v>77.376213978665817</v>
      </c>
      <c r="K70" s="80">
        <v>64.360418342719228</v>
      </c>
      <c r="L70" s="80">
        <v>51.362683438155138</v>
      </c>
      <c r="M70" s="80">
        <v>80.710569523847198</v>
      </c>
      <c r="N70" s="81">
        <v>0.6132352941176471</v>
      </c>
      <c r="O70" s="63"/>
      <c r="R70" s="200"/>
      <c r="S70" s="200"/>
      <c r="T70" s="200"/>
      <c r="U70" s="200"/>
      <c r="V70" s="200"/>
      <c r="W70" s="200"/>
      <c r="X70" s="200"/>
      <c r="Y70" s="200"/>
      <c r="Z70" s="200"/>
      <c r="AA70" s="200"/>
      <c r="AB70" s="200"/>
      <c r="AC70" s="200"/>
      <c r="AD70" s="201"/>
    </row>
    <row r="71" spans="2:30" x14ac:dyDescent="0.2">
      <c r="B71" s="173" t="s">
        <v>1472</v>
      </c>
      <c r="C71" s="83">
        <v>26.836632002683665</v>
      </c>
      <c r="D71" s="83">
        <v>21.174477696216826</v>
      </c>
      <c r="E71" s="83">
        <v>21.242697822623473</v>
      </c>
      <c r="F71" s="83">
        <v>29.355077835433654</v>
      </c>
      <c r="G71" s="83">
        <v>24.525931686307352</v>
      </c>
      <c r="H71" s="83">
        <v>25.07855934251873</v>
      </c>
      <c r="I71" s="83">
        <v>25.36422407126728</v>
      </c>
      <c r="J71" s="83">
        <v>26.110491959879003</v>
      </c>
      <c r="K71" s="83">
        <v>24.805577902923034</v>
      </c>
      <c r="L71" s="83">
        <v>22.012578616352201</v>
      </c>
      <c r="M71" s="83">
        <v>23.632898788682059</v>
      </c>
      <c r="N71" s="84">
        <v>0.4609375</v>
      </c>
      <c r="O71" s="63"/>
      <c r="R71" s="137"/>
      <c r="S71" s="137"/>
      <c r="T71" s="137"/>
      <c r="U71" s="137"/>
      <c r="V71" s="137"/>
      <c r="W71" s="137"/>
      <c r="X71" s="137"/>
      <c r="Y71" s="137"/>
      <c r="Z71" s="137"/>
      <c r="AA71" s="137"/>
      <c r="AB71" s="137"/>
      <c r="AC71" s="137"/>
      <c r="AD71" s="201"/>
    </row>
    <row r="72" spans="2:30" x14ac:dyDescent="0.2">
      <c r="B72" s="173" t="s">
        <v>1473</v>
      </c>
      <c r="C72" s="83">
        <v>4.7523202504752318</v>
      </c>
      <c r="D72" s="83">
        <v>5.0818746470920386</v>
      </c>
      <c r="E72" s="83">
        <v>5.9007493951731869</v>
      </c>
      <c r="F72" s="83">
        <v>7.4128984432913265</v>
      </c>
      <c r="G72" s="83">
        <v>7.7765149249267216</v>
      </c>
      <c r="H72" s="83">
        <v>5.7408750302151317</v>
      </c>
      <c r="I72" s="83">
        <v>6.18639611494324</v>
      </c>
      <c r="J72" s="83">
        <v>8.2789364750835865</v>
      </c>
      <c r="K72" s="83">
        <v>5.0281576830249399</v>
      </c>
      <c r="L72" s="83">
        <v>8.0363382250174702</v>
      </c>
      <c r="M72" s="83">
        <v>6.3170527454122238</v>
      </c>
      <c r="N72" s="84">
        <v>0.15031315240083507</v>
      </c>
      <c r="O72" s="63"/>
      <c r="R72" s="137"/>
      <c r="S72" s="137"/>
      <c r="T72" s="137"/>
      <c r="U72" s="137"/>
      <c r="V72" s="137"/>
      <c r="W72" s="137"/>
      <c r="X72" s="137"/>
      <c r="Y72" s="137"/>
      <c r="Z72" s="137"/>
      <c r="AA72" s="137"/>
      <c r="AB72" s="137"/>
      <c r="AC72" s="137"/>
      <c r="AD72" s="201"/>
    </row>
    <row r="73" spans="2:30" x14ac:dyDescent="0.2">
      <c r="B73" s="173" t="s">
        <v>1483</v>
      </c>
      <c r="C73" s="83">
        <v>1.677289500167729</v>
      </c>
      <c r="D73" s="83">
        <v>2.5409373235460193</v>
      </c>
      <c r="E73" s="83">
        <v>1.770224818551956</v>
      </c>
      <c r="F73" s="83">
        <v>2.9651593773165308</v>
      </c>
      <c r="G73" s="83">
        <v>2.6918705509361729</v>
      </c>
      <c r="H73" s="83">
        <v>3.0215131737974374</v>
      </c>
      <c r="I73" s="83">
        <v>2.474558445977296</v>
      </c>
      <c r="J73" s="83">
        <v>2.8657857029135489</v>
      </c>
      <c r="K73" s="83">
        <v>2.6816840976133012</v>
      </c>
      <c r="L73" s="83">
        <v>3.1446540880503142</v>
      </c>
      <c r="M73" s="83">
        <v>2.5848483050121001</v>
      </c>
      <c r="N73" s="84">
        <v>0.13775510204081631</v>
      </c>
      <c r="O73" s="63"/>
      <c r="R73" s="137"/>
      <c r="S73" s="137"/>
      <c r="T73" s="137"/>
      <c r="U73" s="137"/>
      <c r="V73" s="137"/>
      <c r="W73" s="137"/>
      <c r="X73" s="137"/>
      <c r="Y73" s="137"/>
      <c r="Z73" s="137"/>
      <c r="AA73" s="137"/>
      <c r="AB73" s="137"/>
      <c r="AC73" s="137"/>
      <c r="AD73" s="201"/>
    </row>
    <row r="74" spans="2:30" x14ac:dyDescent="0.2">
      <c r="B74" s="173" t="s">
        <v>1484</v>
      </c>
      <c r="C74" s="83">
        <v>3.0750307503075032</v>
      </c>
      <c r="D74" s="83">
        <v>3.1055900621118013</v>
      </c>
      <c r="E74" s="83">
        <v>5.6057119254145276</v>
      </c>
      <c r="F74" s="83">
        <v>3.2616753150481839</v>
      </c>
      <c r="G74" s="83">
        <v>3.5891607345815637</v>
      </c>
      <c r="H74" s="83">
        <v>5.1365723954556444</v>
      </c>
      <c r="I74" s="83">
        <v>4.6397970862074294</v>
      </c>
      <c r="J74" s="83">
        <v>2.228944435599427</v>
      </c>
      <c r="K74" s="83">
        <v>3.3521051220166265</v>
      </c>
      <c r="L74" s="83">
        <v>1.3976240391334731</v>
      </c>
      <c r="M74" s="83">
        <v>4.2201604979789389</v>
      </c>
      <c r="N74" s="84">
        <v>0.26250000000000001</v>
      </c>
      <c r="O74" s="63"/>
      <c r="R74" s="137"/>
      <c r="S74" s="137"/>
      <c r="T74" s="137"/>
      <c r="U74" s="137"/>
      <c r="V74" s="137"/>
      <c r="W74" s="137"/>
      <c r="X74" s="137"/>
      <c r="Y74" s="137"/>
      <c r="Z74" s="137"/>
      <c r="AA74" s="137"/>
      <c r="AB74" s="137"/>
      <c r="AC74" s="137"/>
      <c r="AD74" s="201"/>
    </row>
    <row r="75" spans="2:30" x14ac:dyDescent="0.2">
      <c r="C75" s="85"/>
      <c r="D75" s="85"/>
      <c r="E75" s="85"/>
      <c r="F75" s="85"/>
      <c r="G75" s="85"/>
      <c r="H75" s="85"/>
      <c r="I75" s="85"/>
      <c r="J75" s="85"/>
      <c r="K75" s="85"/>
      <c r="L75" s="85"/>
      <c r="M75" s="85"/>
      <c r="N75" s="84"/>
      <c r="O75" s="63"/>
    </row>
    <row r="76" spans="2:30" x14ac:dyDescent="0.2">
      <c r="B76" s="196" t="s">
        <v>1476</v>
      </c>
      <c r="C76" s="80">
        <v>7.5478027507547809</v>
      </c>
      <c r="D76" s="80">
        <v>12.987012987012987</v>
      </c>
      <c r="E76" s="80">
        <v>8.2610491532424621</v>
      </c>
      <c r="F76" s="80">
        <v>6.2268346923647151</v>
      </c>
      <c r="G76" s="80">
        <v>3.8882574624633608</v>
      </c>
      <c r="H76" s="80">
        <v>2.4172105390379501</v>
      </c>
      <c r="I76" s="80">
        <v>4.949116891954592</v>
      </c>
      <c r="J76" s="80">
        <v>2.5473650692564878</v>
      </c>
      <c r="K76" s="80">
        <v>4.0225261464199518</v>
      </c>
      <c r="L76" s="80">
        <v>1.3976240391334731</v>
      </c>
      <c r="M76" s="80">
        <v>10.932853290076688</v>
      </c>
      <c r="N76" s="81">
        <v>0.85524728588661036</v>
      </c>
      <c r="O76" s="63"/>
      <c r="R76" s="200"/>
      <c r="S76" s="200"/>
      <c r="T76" s="200"/>
      <c r="U76" s="200"/>
      <c r="V76" s="200"/>
      <c r="W76" s="200"/>
      <c r="X76" s="200"/>
      <c r="Y76" s="200"/>
      <c r="Z76" s="200"/>
      <c r="AA76" s="200"/>
      <c r="AB76" s="200"/>
      <c r="AC76" s="200"/>
      <c r="AD76" s="201"/>
    </row>
    <row r="77" spans="2:30" x14ac:dyDescent="0.2">
      <c r="C77" s="83"/>
      <c r="D77" s="83"/>
      <c r="E77" s="83"/>
      <c r="F77" s="83"/>
      <c r="G77" s="83"/>
      <c r="H77" s="83"/>
      <c r="I77" s="83"/>
      <c r="J77" s="83"/>
      <c r="K77" s="83"/>
      <c r="L77" s="83"/>
      <c r="M77" s="83"/>
      <c r="N77" s="84"/>
      <c r="O77" s="63"/>
    </row>
    <row r="78" spans="2:30" x14ac:dyDescent="0.2">
      <c r="B78" s="196" t="s">
        <v>1478</v>
      </c>
      <c r="C78" s="80">
        <v>1.9568377501956837</v>
      </c>
      <c r="D78" s="80">
        <v>4.2348955392433654</v>
      </c>
      <c r="E78" s="80">
        <v>2.3602997580692748</v>
      </c>
      <c r="F78" s="80">
        <v>1.1860637509266123</v>
      </c>
      <c r="G78" s="80">
        <v>1.1963869115271879</v>
      </c>
      <c r="H78" s="80">
        <v>1.8129079042784626</v>
      </c>
      <c r="I78" s="80">
        <v>1.54659902873581</v>
      </c>
      <c r="J78" s="80">
        <v>3.5026269702276709</v>
      </c>
      <c r="K78" s="80">
        <v>1.3408420488066506</v>
      </c>
      <c r="L78" s="80">
        <v>1.3976240391334731</v>
      </c>
      <c r="M78" s="80">
        <v>2.3474642770007845</v>
      </c>
      <c r="N78" s="81">
        <v>0.7415730337078652</v>
      </c>
      <c r="O78" s="63"/>
      <c r="R78" s="200"/>
      <c r="S78" s="200"/>
      <c r="T78" s="200"/>
      <c r="U78" s="200"/>
      <c r="V78" s="200"/>
      <c r="W78" s="200"/>
      <c r="X78" s="200"/>
      <c r="Y78" s="200"/>
      <c r="Z78" s="200"/>
      <c r="AA78" s="200"/>
      <c r="AB78" s="200"/>
      <c r="AC78" s="200"/>
      <c r="AD78" s="201"/>
    </row>
    <row r="79" spans="2:30" x14ac:dyDescent="0.2">
      <c r="B79" s="76"/>
      <c r="C79" s="77"/>
      <c r="D79" s="77"/>
      <c r="E79" s="77"/>
      <c r="F79" s="77"/>
      <c r="G79" s="77"/>
      <c r="H79" s="77"/>
      <c r="I79" s="77"/>
      <c r="J79" s="77"/>
      <c r="K79" s="77"/>
      <c r="L79" s="77"/>
      <c r="M79" s="78"/>
      <c r="N79" s="78"/>
    </row>
    <row r="80" spans="2:30" ht="21" customHeight="1" x14ac:dyDescent="0.2">
      <c r="B80" s="192" t="s">
        <v>1485</v>
      </c>
      <c r="C80" s="30"/>
      <c r="E80" s="31"/>
      <c r="F80" s="31"/>
    </row>
    <row r="81" spans="2:6" ht="12.75" customHeight="1" x14ac:dyDescent="0.2">
      <c r="B81" s="192" t="s">
        <v>1486</v>
      </c>
      <c r="C81" s="30"/>
      <c r="E81" s="31"/>
      <c r="F81" s="31"/>
    </row>
    <row r="82" spans="2:6" ht="9.75" customHeight="1" x14ac:dyDescent="0.2">
      <c r="B82" s="260" t="str">
        <f>'Cases by year'!$B$82</f>
        <v>https://icc.gig.cymru/gwasanaethau-a-thimau/gwasanaeth-gwybodaeth-a-chofrestr-anomaleddau-cynhenid-cymru-caris/clefydau-prin/</v>
      </c>
      <c r="C82" s="30"/>
      <c r="E82" s="31"/>
      <c r="F82" s="31"/>
    </row>
  </sheetData>
  <sheetProtection algorithmName="SHA-512" hashValue="VKeNFcE4iGba0+9pYGuzRtdz2MabytUBGWEUlYy2rfQOAn2lLULJ/8s36DWgt6jsKdfJIU+eAs6nJ/n757DC1A==" saltValue="nAEcFezU9a+uHzTMepcOGw==" spinCount="100000" sheet="1" scenarios="1"/>
  <mergeCells count="3">
    <mergeCell ref="C17:L17"/>
    <mergeCell ref="M17:M18"/>
    <mergeCell ref="N17:N18"/>
  </mergeCells>
  <hyperlinks>
    <hyperlink ref="B82" r:id="rId1" display="http://www.ggacc.wales.nhs.uk/clefydau-prin" xr:uid="{00000000-0004-0000-0300-000000000000}"/>
  </hyperlinks>
  <pageMargins left="0.19685039370078741" right="0.15748031496062992" top="0.39370078740157483" bottom="0.39370078740157483" header="0.51181102362204722" footer="0.51181102362204722"/>
  <pageSetup paperSize="9" scale="67" orientation="portrait" r:id="rId2"/>
  <headerFooter alignWithMargins="0"/>
  <colBreaks count="1" manualBreakCount="1">
    <brk id="15" max="1048575" man="1"/>
  </colBreak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4B8D"/>
  </sheetPr>
  <dimension ref="B1:AC83"/>
  <sheetViews>
    <sheetView showGridLines="0" showRowColHeaders="0" zoomScaleNormal="100" workbookViewId="0"/>
  </sheetViews>
  <sheetFormatPr defaultColWidth="9.140625" defaultRowHeight="12.75" x14ac:dyDescent="0.2"/>
  <cols>
    <col min="1" max="1" width="1.7109375" style="203" customWidth="1"/>
    <col min="2" max="2" width="53.140625" style="203" customWidth="1"/>
    <col min="3" max="3" width="11.7109375" style="203" customWidth="1"/>
    <col min="4" max="4" width="11.7109375" style="204" customWidth="1"/>
    <col min="5" max="9" width="11.7109375" style="203" customWidth="1"/>
    <col min="10" max="10" width="14.5703125" style="203" customWidth="1"/>
    <col min="11" max="11" width="9.140625" style="203"/>
    <col min="12" max="12" width="9.140625" style="204"/>
    <col min="13" max="13" width="15.28515625" style="204" customWidth="1"/>
    <col min="14" max="14" width="6.42578125" style="204" customWidth="1"/>
    <col min="15" max="15" width="9.85546875" style="204" bestFit="1" customWidth="1"/>
    <col min="16" max="16" width="22.5703125" style="204" bestFit="1" customWidth="1"/>
    <col min="17" max="17" width="14.140625" style="204" bestFit="1" customWidth="1"/>
    <col min="18" max="18" width="8.140625" style="204" bestFit="1" customWidth="1"/>
    <col min="19" max="19" width="12.85546875" style="204" bestFit="1" customWidth="1"/>
    <col min="20" max="20" width="20" style="204" bestFit="1" customWidth="1"/>
    <col min="21" max="21" width="9.140625" style="204"/>
    <col min="22" max="29" width="6.42578125" style="204" customWidth="1"/>
    <col min="30" max="16384" width="9.140625" style="203"/>
  </cols>
  <sheetData>
    <row r="1" spans="2:10" ht="6.95" customHeight="1" x14ac:dyDescent="0.2"/>
    <row r="3" spans="2:10" x14ac:dyDescent="0.2">
      <c r="D3" s="203"/>
      <c r="J3" s="32"/>
    </row>
    <row r="4" spans="2:10" x14ac:dyDescent="0.2">
      <c r="D4" s="203"/>
    </row>
    <row r="5" spans="2:10" x14ac:dyDescent="0.2">
      <c r="D5" s="203"/>
      <c r="E5" s="32"/>
      <c r="F5" s="32"/>
      <c r="G5" s="32"/>
      <c r="H5" s="32"/>
      <c r="I5" s="32"/>
    </row>
    <row r="6" spans="2:10" x14ac:dyDescent="0.2">
      <c r="D6" s="203"/>
    </row>
    <row r="7" spans="2:10" ht="14.25" x14ac:dyDescent="0.2">
      <c r="B7" s="205"/>
      <c r="D7" s="203"/>
      <c r="E7" s="32"/>
      <c r="F7" s="32"/>
      <c r="G7" s="32"/>
      <c r="H7" s="32"/>
      <c r="I7" s="32"/>
      <c r="J7" s="32"/>
    </row>
    <row r="8" spans="2:10" ht="14.25" x14ac:dyDescent="0.2">
      <c r="B8" s="205"/>
      <c r="D8" s="203"/>
    </row>
    <row r="9" spans="2:10" ht="18" x14ac:dyDescent="0.25">
      <c r="B9" s="206" t="s">
        <v>1537</v>
      </c>
      <c r="C9" s="207"/>
      <c r="D9" s="207"/>
      <c r="E9" s="207"/>
      <c r="F9" s="207"/>
    </row>
    <row r="16" spans="2:10" ht="7.15" customHeight="1" x14ac:dyDescent="0.2">
      <c r="B16" s="208"/>
      <c r="C16" s="208"/>
      <c r="D16" s="208"/>
      <c r="E16" s="208"/>
      <c r="F16" s="208"/>
      <c r="G16" s="208"/>
      <c r="H16" s="208"/>
      <c r="I16" s="208"/>
      <c r="J16" s="208"/>
    </row>
    <row r="17" spans="2:29" s="209" customFormat="1" ht="18" customHeight="1" x14ac:dyDescent="0.2">
      <c r="B17" s="87"/>
      <c r="C17" s="282" t="s">
        <v>1489</v>
      </c>
      <c r="D17" s="282"/>
      <c r="E17" s="282"/>
      <c r="F17" s="282"/>
      <c r="G17" s="282"/>
      <c r="H17" s="282"/>
      <c r="I17" s="282"/>
      <c r="J17" s="283" t="s">
        <v>1535</v>
      </c>
      <c r="L17" s="210"/>
      <c r="M17" s="210"/>
      <c r="N17" s="210"/>
      <c r="O17" s="210"/>
      <c r="P17" s="210"/>
      <c r="Q17" s="210"/>
      <c r="R17" s="210"/>
      <c r="S17" s="210"/>
      <c r="T17" s="210"/>
      <c r="U17" s="210"/>
      <c r="V17" s="210"/>
      <c r="W17" s="210"/>
      <c r="X17" s="210"/>
      <c r="Y17" s="210"/>
      <c r="Z17" s="210"/>
      <c r="AA17" s="210"/>
      <c r="AB17" s="210"/>
      <c r="AC17" s="210"/>
    </row>
    <row r="18" spans="2:29" s="209" customFormat="1" ht="40.5" customHeight="1" x14ac:dyDescent="0.2">
      <c r="B18" s="211"/>
      <c r="C18" s="212" t="s">
        <v>82</v>
      </c>
      <c r="D18" s="212" t="s">
        <v>83</v>
      </c>
      <c r="E18" s="212" t="s">
        <v>84</v>
      </c>
      <c r="F18" s="212" t="s">
        <v>1491</v>
      </c>
      <c r="G18" s="212" t="s">
        <v>1490</v>
      </c>
      <c r="H18" s="212" t="s">
        <v>162</v>
      </c>
      <c r="I18" s="212" t="s">
        <v>85</v>
      </c>
      <c r="J18" s="284"/>
      <c r="L18" s="210"/>
      <c r="M18" s="210"/>
      <c r="N18" s="210"/>
      <c r="O18" s="210"/>
      <c r="P18" s="210"/>
      <c r="Q18" s="210"/>
      <c r="R18" s="210"/>
      <c r="S18" s="210"/>
      <c r="T18" s="210"/>
      <c r="U18" s="210"/>
      <c r="V18" s="210"/>
      <c r="W18" s="210"/>
      <c r="X18" s="210"/>
      <c r="Y18" s="210"/>
      <c r="Z18" s="210"/>
      <c r="AA18" s="210"/>
      <c r="AB18" s="210"/>
      <c r="AC18" s="210"/>
    </row>
    <row r="19" spans="2:29" x14ac:dyDescent="0.2">
      <c r="B19" s="213"/>
      <c r="C19" s="214"/>
      <c r="D19" s="214"/>
      <c r="E19" s="204"/>
      <c r="F19" s="204"/>
      <c r="G19" s="204"/>
      <c r="H19" s="204"/>
      <c r="I19" s="204"/>
      <c r="J19" s="215"/>
    </row>
    <row r="20" spans="2:29" x14ac:dyDescent="0.2">
      <c r="B20" s="216" t="s">
        <v>1481</v>
      </c>
      <c r="C20" s="88">
        <v>7482</v>
      </c>
      <c r="D20" s="88">
        <v>1277</v>
      </c>
      <c r="E20" s="88">
        <v>4021</v>
      </c>
      <c r="F20" s="88">
        <v>5653</v>
      </c>
      <c r="G20" s="88">
        <v>7166</v>
      </c>
      <c r="H20" s="88">
        <v>5465</v>
      </c>
      <c r="I20" s="88">
        <v>7168</v>
      </c>
      <c r="J20" s="89">
        <v>38232</v>
      </c>
      <c r="K20" s="217"/>
    </row>
    <row r="21" spans="2:29" s="207" customFormat="1" x14ac:dyDescent="0.2">
      <c r="B21" s="199"/>
      <c r="C21" s="91"/>
      <c r="D21" s="91"/>
      <c r="E21" s="91"/>
      <c r="F21" s="91"/>
      <c r="G21" s="91"/>
      <c r="H21" s="91"/>
      <c r="I21" s="91"/>
      <c r="J21" s="92"/>
      <c r="K21" s="217"/>
      <c r="L21" s="218"/>
      <c r="M21" s="218"/>
      <c r="N21" s="218"/>
      <c r="O21" s="218"/>
      <c r="P21" s="218"/>
      <c r="Q21" s="218"/>
      <c r="R21" s="218"/>
      <c r="S21" s="218"/>
      <c r="T21" s="218"/>
      <c r="U21" s="218"/>
      <c r="V21" s="204"/>
      <c r="W21" s="204"/>
      <c r="X21" s="204"/>
      <c r="Y21" s="204"/>
      <c r="Z21" s="204"/>
      <c r="AA21" s="204"/>
      <c r="AB21" s="204"/>
      <c r="AC21" s="204"/>
    </row>
    <row r="22" spans="2:29" x14ac:dyDescent="0.2">
      <c r="B22" s="216" t="s">
        <v>1425</v>
      </c>
      <c r="C22" s="88">
        <v>668</v>
      </c>
      <c r="D22" s="88">
        <v>93</v>
      </c>
      <c r="E22" s="88">
        <v>374</v>
      </c>
      <c r="F22" s="88">
        <v>460</v>
      </c>
      <c r="G22" s="88">
        <v>628</v>
      </c>
      <c r="H22" s="88">
        <v>578</v>
      </c>
      <c r="I22" s="88">
        <v>746</v>
      </c>
      <c r="J22" s="89">
        <v>3547</v>
      </c>
      <c r="K22" s="217"/>
    </row>
    <row r="23" spans="2:29" x14ac:dyDescent="0.2">
      <c r="B23" s="173" t="s">
        <v>1427</v>
      </c>
      <c r="C23" s="93">
        <v>224</v>
      </c>
      <c r="D23" s="93">
        <v>35</v>
      </c>
      <c r="E23" s="93">
        <v>139</v>
      </c>
      <c r="F23" s="93">
        <v>134</v>
      </c>
      <c r="G23" s="93">
        <v>187</v>
      </c>
      <c r="H23" s="93">
        <v>199</v>
      </c>
      <c r="I23" s="93">
        <v>259</v>
      </c>
      <c r="J23" s="94">
        <v>1177</v>
      </c>
      <c r="K23" s="217"/>
    </row>
    <row r="24" spans="2:29" x14ac:dyDescent="0.2">
      <c r="B24" s="173" t="s">
        <v>1428</v>
      </c>
      <c r="C24" s="93">
        <v>74</v>
      </c>
      <c r="D24" s="93">
        <v>14</v>
      </c>
      <c r="E24" s="93">
        <v>54</v>
      </c>
      <c r="F24" s="93">
        <v>59</v>
      </c>
      <c r="G24" s="93">
        <v>68</v>
      </c>
      <c r="H24" s="93">
        <v>84</v>
      </c>
      <c r="I24" s="93">
        <v>111</v>
      </c>
      <c r="J24" s="94">
        <v>464</v>
      </c>
      <c r="K24" s="217"/>
    </row>
    <row r="25" spans="2:29" x14ac:dyDescent="0.2">
      <c r="B25" s="173" t="s">
        <v>1429</v>
      </c>
      <c r="C25" s="93">
        <v>29</v>
      </c>
      <c r="D25" s="93">
        <v>6</v>
      </c>
      <c r="E25" s="93">
        <v>17</v>
      </c>
      <c r="F25" s="93">
        <v>13</v>
      </c>
      <c r="G25" s="93">
        <v>29</v>
      </c>
      <c r="H25" s="93">
        <v>30</v>
      </c>
      <c r="I25" s="93">
        <v>42</v>
      </c>
      <c r="J25" s="94">
        <v>166</v>
      </c>
      <c r="K25" s="217"/>
    </row>
    <row r="26" spans="2:29" x14ac:dyDescent="0.2">
      <c r="B26" s="173" t="s">
        <v>46</v>
      </c>
      <c r="C26" s="93">
        <v>123</v>
      </c>
      <c r="D26" s="93">
        <v>16</v>
      </c>
      <c r="E26" s="93">
        <v>68</v>
      </c>
      <c r="F26" s="93">
        <v>65</v>
      </c>
      <c r="G26" s="93">
        <v>92</v>
      </c>
      <c r="H26" s="93">
        <v>92</v>
      </c>
      <c r="I26" s="93">
        <v>111</v>
      </c>
      <c r="J26" s="94">
        <v>567</v>
      </c>
      <c r="K26" s="217"/>
    </row>
    <row r="27" spans="2:29" x14ac:dyDescent="0.2">
      <c r="B27" s="173" t="s">
        <v>1430</v>
      </c>
      <c r="C27" s="93">
        <v>120</v>
      </c>
      <c r="D27" s="93">
        <v>20</v>
      </c>
      <c r="E27" s="93">
        <v>76</v>
      </c>
      <c r="F27" s="93">
        <v>87</v>
      </c>
      <c r="G27" s="93">
        <v>118</v>
      </c>
      <c r="H27" s="93">
        <v>104</v>
      </c>
      <c r="I27" s="93">
        <v>142</v>
      </c>
      <c r="J27" s="94">
        <v>667</v>
      </c>
      <c r="K27" s="217"/>
    </row>
    <row r="28" spans="2:29" x14ac:dyDescent="0.2">
      <c r="B28" s="178"/>
      <c r="C28" s="93"/>
      <c r="D28" s="93"/>
      <c r="E28" s="93"/>
      <c r="F28" s="93"/>
      <c r="G28" s="93"/>
      <c r="H28" s="93"/>
      <c r="I28" s="93"/>
      <c r="J28" s="94"/>
      <c r="K28" s="217"/>
    </row>
    <row r="29" spans="2:29" x14ac:dyDescent="0.2">
      <c r="B29" s="216" t="s">
        <v>1431</v>
      </c>
      <c r="C29" s="88">
        <v>644</v>
      </c>
      <c r="D29" s="88">
        <v>101</v>
      </c>
      <c r="E29" s="88">
        <v>332</v>
      </c>
      <c r="F29" s="88">
        <v>734</v>
      </c>
      <c r="G29" s="88">
        <v>560</v>
      </c>
      <c r="H29" s="88">
        <v>475</v>
      </c>
      <c r="I29" s="88">
        <v>635</v>
      </c>
      <c r="J29" s="89">
        <v>3481</v>
      </c>
      <c r="K29" s="217"/>
    </row>
    <row r="30" spans="2:29" x14ac:dyDescent="0.2">
      <c r="B30" s="177" t="s">
        <v>1433</v>
      </c>
      <c r="C30" s="93">
        <v>216</v>
      </c>
      <c r="D30" s="93">
        <v>43</v>
      </c>
      <c r="E30" s="93">
        <v>92</v>
      </c>
      <c r="F30" s="93">
        <v>138</v>
      </c>
      <c r="G30" s="93">
        <v>215</v>
      </c>
      <c r="H30" s="93">
        <v>191</v>
      </c>
      <c r="I30" s="93">
        <v>285</v>
      </c>
      <c r="J30" s="94">
        <v>1180</v>
      </c>
      <c r="K30" s="217"/>
    </row>
    <row r="31" spans="2:29" x14ac:dyDescent="0.2">
      <c r="B31" s="177" t="s">
        <v>1434</v>
      </c>
      <c r="C31" s="93">
        <v>72</v>
      </c>
      <c r="D31" s="93">
        <v>13</v>
      </c>
      <c r="E31" s="93">
        <v>31</v>
      </c>
      <c r="F31" s="93">
        <v>59</v>
      </c>
      <c r="G31" s="93">
        <v>42</v>
      </c>
      <c r="H31" s="93">
        <v>44</v>
      </c>
      <c r="I31" s="93">
        <v>45</v>
      </c>
      <c r="J31" s="94">
        <v>306</v>
      </c>
      <c r="K31" s="217"/>
    </row>
    <row r="32" spans="2:29" x14ac:dyDescent="0.2">
      <c r="B32" s="190"/>
      <c r="C32" s="97"/>
      <c r="D32" s="97"/>
      <c r="E32" s="97"/>
      <c r="F32" s="97"/>
      <c r="G32" s="97"/>
      <c r="H32" s="97"/>
      <c r="I32" s="97"/>
      <c r="J32" s="98"/>
      <c r="K32" s="217"/>
    </row>
    <row r="33" spans="2:15" x14ac:dyDescent="0.2">
      <c r="B33" s="216" t="s">
        <v>1435</v>
      </c>
      <c r="C33" s="88">
        <v>1444</v>
      </c>
      <c r="D33" s="88">
        <v>226</v>
      </c>
      <c r="E33" s="88">
        <v>974</v>
      </c>
      <c r="F33" s="88">
        <v>1323</v>
      </c>
      <c r="G33" s="88">
        <v>1989</v>
      </c>
      <c r="H33" s="88">
        <v>1356</v>
      </c>
      <c r="I33" s="88">
        <v>1976</v>
      </c>
      <c r="J33" s="89">
        <v>9288</v>
      </c>
      <c r="K33" s="217"/>
    </row>
    <row r="34" spans="2:15" x14ac:dyDescent="0.2">
      <c r="B34" s="173" t="s">
        <v>1437</v>
      </c>
      <c r="C34" s="93">
        <v>40</v>
      </c>
      <c r="D34" s="93">
        <v>11</v>
      </c>
      <c r="E34" s="93">
        <v>27</v>
      </c>
      <c r="F34" s="93">
        <v>33</v>
      </c>
      <c r="G34" s="93">
        <v>34</v>
      </c>
      <c r="H34" s="93">
        <v>33</v>
      </c>
      <c r="I34" s="93">
        <v>53</v>
      </c>
      <c r="J34" s="94">
        <v>231</v>
      </c>
      <c r="K34" s="217"/>
    </row>
    <row r="35" spans="2:15" x14ac:dyDescent="0.2">
      <c r="B35" s="173" t="s">
        <v>1438</v>
      </c>
      <c r="C35" s="93">
        <v>66</v>
      </c>
      <c r="D35" s="93">
        <v>8</v>
      </c>
      <c r="E35" s="93">
        <v>36</v>
      </c>
      <c r="F35" s="93">
        <v>34</v>
      </c>
      <c r="G35" s="93">
        <v>47</v>
      </c>
      <c r="H35" s="93">
        <v>34</v>
      </c>
      <c r="I35" s="93">
        <v>60</v>
      </c>
      <c r="J35" s="94">
        <v>285</v>
      </c>
      <c r="K35" s="217"/>
    </row>
    <row r="36" spans="2:15" x14ac:dyDescent="0.2">
      <c r="B36" s="177" t="s">
        <v>1439</v>
      </c>
      <c r="C36" s="93">
        <v>579</v>
      </c>
      <c r="D36" s="93">
        <v>88</v>
      </c>
      <c r="E36" s="93">
        <v>376</v>
      </c>
      <c r="F36" s="93">
        <v>484</v>
      </c>
      <c r="G36" s="93">
        <v>829</v>
      </c>
      <c r="H36" s="93">
        <v>537</v>
      </c>
      <c r="I36" s="93">
        <v>827</v>
      </c>
      <c r="J36" s="94">
        <v>3720</v>
      </c>
      <c r="K36" s="217"/>
    </row>
    <row r="37" spans="2:15" x14ac:dyDescent="0.2">
      <c r="B37" s="178"/>
      <c r="C37" s="93"/>
      <c r="D37" s="93"/>
      <c r="E37" s="93"/>
      <c r="F37" s="93"/>
      <c r="G37" s="93"/>
      <c r="H37" s="93"/>
      <c r="I37" s="93"/>
      <c r="J37" s="94"/>
      <c r="K37" s="217"/>
    </row>
    <row r="38" spans="2:15" x14ac:dyDescent="0.2">
      <c r="B38" s="216" t="s">
        <v>1440</v>
      </c>
      <c r="C38" s="88">
        <v>326</v>
      </c>
      <c r="D38" s="88">
        <v>47</v>
      </c>
      <c r="E38" s="88">
        <v>193</v>
      </c>
      <c r="F38" s="88">
        <v>225</v>
      </c>
      <c r="G38" s="88">
        <v>350</v>
      </c>
      <c r="H38" s="88">
        <v>261</v>
      </c>
      <c r="I38" s="88">
        <v>309</v>
      </c>
      <c r="J38" s="89">
        <v>1711</v>
      </c>
      <c r="K38" s="217"/>
    </row>
    <row r="39" spans="2:15" ht="12.75" customHeight="1" x14ac:dyDescent="0.2">
      <c r="B39" s="261" t="s">
        <v>1482</v>
      </c>
      <c r="C39" s="97">
        <v>20</v>
      </c>
      <c r="D39" s="97" t="s">
        <v>132</v>
      </c>
      <c r="E39" s="97" t="s">
        <v>132</v>
      </c>
      <c r="F39" s="97">
        <v>12</v>
      </c>
      <c r="G39" s="97">
        <v>26</v>
      </c>
      <c r="H39" s="97">
        <v>27</v>
      </c>
      <c r="I39" s="97">
        <v>27</v>
      </c>
      <c r="J39" s="98">
        <v>127</v>
      </c>
      <c r="K39" s="217"/>
      <c r="N39" s="219"/>
      <c r="O39" s="219"/>
    </row>
    <row r="40" spans="2:15" x14ac:dyDescent="0.2">
      <c r="B40" s="261"/>
      <c r="C40" s="97"/>
      <c r="D40" s="97"/>
      <c r="E40" s="97"/>
      <c r="F40" s="97"/>
      <c r="G40" s="97"/>
      <c r="H40" s="97"/>
      <c r="I40" s="97"/>
      <c r="J40" s="98"/>
      <c r="K40" s="217"/>
    </row>
    <row r="41" spans="2:15" x14ac:dyDescent="0.2">
      <c r="B41" s="216" t="s">
        <v>1443</v>
      </c>
      <c r="C41" s="88">
        <v>1106</v>
      </c>
      <c r="D41" s="88">
        <v>177</v>
      </c>
      <c r="E41" s="88">
        <v>497</v>
      </c>
      <c r="F41" s="88">
        <v>593</v>
      </c>
      <c r="G41" s="88">
        <v>817</v>
      </c>
      <c r="H41" s="88">
        <v>730</v>
      </c>
      <c r="I41" s="88">
        <v>952</v>
      </c>
      <c r="J41" s="89">
        <v>4872</v>
      </c>
      <c r="K41" s="217"/>
    </row>
    <row r="42" spans="2:15" x14ac:dyDescent="0.2">
      <c r="B42" s="177" t="s">
        <v>1445</v>
      </c>
      <c r="C42" s="93">
        <v>188</v>
      </c>
      <c r="D42" s="93">
        <v>36</v>
      </c>
      <c r="E42" s="93">
        <v>90</v>
      </c>
      <c r="F42" s="93">
        <v>104</v>
      </c>
      <c r="G42" s="93">
        <v>133</v>
      </c>
      <c r="H42" s="93">
        <v>143</v>
      </c>
      <c r="I42" s="93">
        <v>173</v>
      </c>
      <c r="J42" s="94">
        <v>867</v>
      </c>
      <c r="K42" s="217"/>
    </row>
    <row r="43" spans="2:15" x14ac:dyDescent="0.2">
      <c r="B43" s="177" t="s">
        <v>1446</v>
      </c>
      <c r="C43" s="93">
        <v>179</v>
      </c>
      <c r="D43" s="93">
        <v>27</v>
      </c>
      <c r="E43" s="93">
        <v>64</v>
      </c>
      <c r="F43" s="93">
        <v>76</v>
      </c>
      <c r="G43" s="93">
        <v>118</v>
      </c>
      <c r="H43" s="93">
        <v>112</v>
      </c>
      <c r="I43" s="93">
        <v>153</v>
      </c>
      <c r="J43" s="94">
        <v>729</v>
      </c>
      <c r="K43" s="217"/>
    </row>
    <row r="44" spans="2:15" x14ac:dyDescent="0.2">
      <c r="B44" s="178"/>
      <c r="C44" s="97"/>
      <c r="D44" s="97"/>
      <c r="E44" s="97"/>
      <c r="F44" s="97"/>
      <c r="G44" s="97"/>
      <c r="H44" s="97"/>
      <c r="I44" s="97"/>
      <c r="J44" s="98"/>
      <c r="K44" s="217"/>
    </row>
    <row r="45" spans="2:15" x14ac:dyDescent="0.2">
      <c r="B45" s="216" t="s">
        <v>1447</v>
      </c>
      <c r="C45" s="88">
        <v>821</v>
      </c>
      <c r="D45" s="88">
        <v>97</v>
      </c>
      <c r="E45" s="88">
        <v>441</v>
      </c>
      <c r="F45" s="88">
        <v>693</v>
      </c>
      <c r="G45" s="88">
        <v>915</v>
      </c>
      <c r="H45" s="88">
        <v>708</v>
      </c>
      <c r="I45" s="88">
        <v>757</v>
      </c>
      <c r="J45" s="89">
        <v>4432</v>
      </c>
      <c r="K45" s="217"/>
    </row>
    <row r="46" spans="2:15" x14ac:dyDescent="0.2">
      <c r="B46" s="177" t="s">
        <v>1449</v>
      </c>
      <c r="C46" s="97">
        <v>30</v>
      </c>
      <c r="D46" s="97" t="s">
        <v>132</v>
      </c>
      <c r="E46" s="97" t="s">
        <v>132</v>
      </c>
      <c r="F46" s="97">
        <v>13</v>
      </c>
      <c r="G46" s="97">
        <v>20</v>
      </c>
      <c r="H46" s="97">
        <v>18</v>
      </c>
      <c r="I46" s="97">
        <v>21</v>
      </c>
      <c r="J46" s="94">
        <v>115</v>
      </c>
      <c r="K46" s="217"/>
      <c r="N46" s="219"/>
      <c r="O46" s="219"/>
    </row>
    <row r="47" spans="2:15" x14ac:dyDescent="0.2">
      <c r="B47" s="177" t="s">
        <v>1450</v>
      </c>
      <c r="C47" s="97">
        <v>122</v>
      </c>
      <c r="D47" s="97">
        <v>8</v>
      </c>
      <c r="E47" s="97">
        <v>52</v>
      </c>
      <c r="F47" s="97">
        <v>66</v>
      </c>
      <c r="G47" s="97">
        <v>111</v>
      </c>
      <c r="H47" s="97">
        <v>90</v>
      </c>
      <c r="I47" s="97">
        <v>100</v>
      </c>
      <c r="J47" s="94">
        <v>549</v>
      </c>
      <c r="K47" s="217"/>
    </row>
    <row r="48" spans="2:15" x14ac:dyDescent="0.2">
      <c r="B48" s="178"/>
      <c r="C48" s="93"/>
      <c r="D48" s="93"/>
      <c r="E48" s="93"/>
      <c r="F48" s="93"/>
      <c r="G48" s="93"/>
      <c r="H48" s="93"/>
      <c r="I48" s="93"/>
      <c r="J48" s="94"/>
      <c r="K48" s="217"/>
    </row>
    <row r="49" spans="2:11" x14ac:dyDescent="0.2">
      <c r="B49" s="216" t="s">
        <v>1451</v>
      </c>
      <c r="C49" s="88">
        <v>965</v>
      </c>
      <c r="D49" s="88">
        <v>189</v>
      </c>
      <c r="E49" s="88">
        <v>538</v>
      </c>
      <c r="F49" s="88">
        <v>619</v>
      </c>
      <c r="G49" s="88">
        <v>784</v>
      </c>
      <c r="H49" s="88">
        <v>639</v>
      </c>
      <c r="I49" s="88">
        <v>813</v>
      </c>
      <c r="J49" s="89">
        <v>4547</v>
      </c>
      <c r="K49" s="217"/>
    </row>
    <row r="50" spans="2:11" x14ac:dyDescent="0.2">
      <c r="B50" s="178" t="s">
        <v>64</v>
      </c>
      <c r="C50" s="93">
        <v>543</v>
      </c>
      <c r="D50" s="93">
        <v>82</v>
      </c>
      <c r="E50" s="93">
        <v>253</v>
      </c>
      <c r="F50" s="93">
        <v>293</v>
      </c>
      <c r="G50" s="93">
        <v>410</v>
      </c>
      <c r="H50" s="93">
        <v>352</v>
      </c>
      <c r="I50" s="93">
        <v>382</v>
      </c>
      <c r="J50" s="94">
        <v>2315</v>
      </c>
      <c r="K50" s="217"/>
    </row>
    <row r="51" spans="2:11" x14ac:dyDescent="0.2">
      <c r="B51" s="178"/>
      <c r="C51" s="93"/>
      <c r="D51" s="93"/>
      <c r="E51" s="93"/>
      <c r="F51" s="93"/>
      <c r="G51" s="93"/>
      <c r="H51" s="93"/>
      <c r="I51" s="93"/>
      <c r="J51" s="94"/>
      <c r="K51" s="217"/>
    </row>
    <row r="52" spans="2:11" ht="14.25" x14ac:dyDescent="0.2">
      <c r="B52" s="216" t="s">
        <v>1548</v>
      </c>
      <c r="C52" s="88">
        <v>324</v>
      </c>
      <c r="D52" s="88">
        <v>58</v>
      </c>
      <c r="E52" s="88">
        <v>176</v>
      </c>
      <c r="F52" s="88">
        <v>203</v>
      </c>
      <c r="G52" s="88">
        <v>328</v>
      </c>
      <c r="H52" s="88">
        <v>235</v>
      </c>
      <c r="I52" s="88">
        <v>325</v>
      </c>
      <c r="J52" s="89">
        <v>1649</v>
      </c>
      <c r="K52" s="217"/>
    </row>
    <row r="53" spans="2:11" x14ac:dyDescent="0.2">
      <c r="B53" s="181" t="s">
        <v>1455</v>
      </c>
      <c r="C53" s="93">
        <v>91</v>
      </c>
      <c r="D53" s="93">
        <v>18</v>
      </c>
      <c r="E53" s="93">
        <v>53</v>
      </c>
      <c r="F53" s="93">
        <v>65</v>
      </c>
      <c r="G53" s="93">
        <v>110</v>
      </c>
      <c r="H53" s="93">
        <v>60</v>
      </c>
      <c r="I53" s="93">
        <v>82</v>
      </c>
      <c r="J53" s="94">
        <v>479</v>
      </c>
      <c r="K53" s="217"/>
    </row>
    <row r="54" spans="2:11" x14ac:dyDescent="0.2">
      <c r="B54" s="178"/>
      <c r="C54" s="93"/>
      <c r="D54" s="93"/>
      <c r="E54" s="93"/>
      <c r="F54" s="93"/>
      <c r="G54" s="93"/>
      <c r="H54" s="93"/>
      <c r="I54" s="93"/>
      <c r="J54" s="94"/>
      <c r="K54" s="217"/>
    </row>
    <row r="55" spans="2:11" x14ac:dyDescent="0.2">
      <c r="B55" s="216" t="s">
        <v>1456</v>
      </c>
      <c r="C55" s="88">
        <v>187</v>
      </c>
      <c r="D55" s="88">
        <v>18</v>
      </c>
      <c r="E55" s="88">
        <v>70</v>
      </c>
      <c r="F55" s="88">
        <v>100</v>
      </c>
      <c r="G55" s="88">
        <v>141</v>
      </c>
      <c r="H55" s="88">
        <v>87</v>
      </c>
      <c r="I55" s="88">
        <v>114</v>
      </c>
      <c r="J55" s="89">
        <v>717</v>
      </c>
      <c r="K55" s="217"/>
    </row>
    <row r="56" spans="2:11" x14ac:dyDescent="0.2">
      <c r="B56" s="178"/>
      <c r="C56" s="97"/>
      <c r="D56" s="97"/>
      <c r="E56" s="97"/>
      <c r="F56" s="97"/>
      <c r="G56" s="97"/>
      <c r="H56" s="97"/>
      <c r="I56" s="97"/>
      <c r="J56" s="98"/>
      <c r="K56" s="217"/>
    </row>
    <row r="57" spans="2:11" ht="12.75" customHeight="1" x14ac:dyDescent="0.2">
      <c r="B57" s="216" t="s">
        <v>1458</v>
      </c>
      <c r="C57" s="88">
        <v>420</v>
      </c>
      <c r="D57" s="88">
        <v>60</v>
      </c>
      <c r="E57" s="88">
        <v>235</v>
      </c>
      <c r="F57" s="88">
        <v>310</v>
      </c>
      <c r="G57" s="88">
        <v>380</v>
      </c>
      <c r="H57" s="88">
        <v>242</v>
      </c>
      <c r="I57" s="88">
        <v>346</v>
      </c>
      <c r="J57" s="89">
        <v>1993</v>
      </c>
      <c r="K57" s="217"/>
    </row>
    <row r="58" spans="2:11" x14ac:dyDescent="0.2">
      <c r="B58" s="178"/>
      <c r="C58" s="97"/>
      <c r="D58" s="97"/>
      <c r="E58" s="97"/>
      <c r="F58" s="97"/>
      <c r="G58" s="97"/>
      <c r="H58" s="97"/>
      <c r="I58" s="97"/>
      <c r="J58" s="98"/>
      <c r="K58" s="217"/>
    </row>
    <row r="59" spans="2:11" ht="12.75" customHeight="1" x14ac:dyDescent="0.2">
      <c r="B59" s="216" t="s">
        <v>1460</v>
      </c>
      <c r="C59" s="88">
        <v>1205</v>
      </c>
      <c r="D59" s="88">
        <v>220</v>
      </c>
      <c r="E59" s="88">
        <v>613</v>
      </c>
      <c r="F59" s="88">
        <v>929</v>
      </c>
      <c r="G59" s="88">
        <v>1000</v>
      </c>
      <c r="H59" s="88">
        <v>838</v>
      </c>
      <c r="I59" s="88">
        <v>1030</v>
      </c>
      <c r="J59" s="89">
        <v>5835</v>
      </c>
      <c r="K59" s="217"/>
    </row>
    <row r="60" spans="2:11" x14ac:dyDescent="0.2">
      <c r="B60" s="177" t="s">
        <v>1462</v>
      </c>
      <c r="C60" s="93">
        <v>116</v>
      </c>
      <c r="D60" s="93">
        <v>23</v>
      </c>
      <c r="E60" s="93">
        <v>76</v>
      </c>
      <c r="F60" s="93">
        <v>92</v>
      </c>
      <c r="G60" s="93">
        <v>121</v>
      </c>
      <c r="H60" s="93">
        <v>97</v>
      </c>
      <c r="I60" s="93">
        <v>151</v>
      </c>
      <c r="J60" s="94">
        <v>676</v>
      </c>
      <c r="K60" s="217"/>
    </row>
    <row r="61" spans="2:11" x14ac:dyDescent="0.2">
      <c r="B61" s="177" t="s">
        <v>1463</v>
      </c>
      <c r="C61" s="93">
        <v>166</v>
      </c>
      <c r="D61" s="93">
        <v>34</v>
      </c>
      <c r="E61" s="93">
        <v>57</v>
      </c>
      <c r="F61" s="93">
        <v>64</v>
      </c>
      <c r="G61" s="93">
        <v>110</v>
      </c>
      <c r="H61" s="93">
        <v>69</v>
      </c>
      <c r="I61" s="93">
        <v>95</v>
      </c>
      <c r="J61" s="94">
        <v>595</v>
      </c>
      <c r="K61" s="217"/>
    </row>
    <row r="62" spans="2:11" x14ac:dyDescent="0.2">
      <c r="B62" s="165"/>
      <c r="C62" s="99"/>
      <c r="D62" s="99"/>
      <c r="E62" s="99"/>
      <c r="F62" s="99"/>
      <c r="G62" s="99"/>
      <c r="H62" s="99"/>
      <c r="I62" s="99"/>
      <c r="J62" s="100"/>
      <c r="K62" s="217"/>
    </row>
    <row r="63" spans="2:11" x14ac:dyDescent="0.2">
      <c r="B63" s="216" t="s">
        <v>1464</v>
      </c>
      <c r="C63" s="88">
        <v>1073</v>
      </c>
      <c r="D63" s="88">
        <v>156</v>
      </c>
      <c r="E63" s="88">
        <v>581</v>
      </c>
      <c r="F63" s="88">
        <v>824</v>
      </c>
      <c r="G63" s="88">
        <v>908</v>
      </c>
      <c r="H63" s="88">
        <v>832</v>
      </c>
      <c r="I63" s="88">
        <v>1168</v>
      </c>
      <c r="J63" s="89">
        <v>5542</v>
      </c>
      <c r="K63" s="217"/>
    </row>
    <row r="64" spans="2:11" x14ac:dyDescent="0.2">
      <c r="B64" s="177" t="s">
        <v>1466</v>
      </c>
      <c r="C64" s="93">
        <v>81</v>
      </c>
      <c r="D64" s="93">
        <v>9</v>
      </c>
      <c r="E64" s="93">
        <v>37</v>
      </c>
      <c r="F64" s="93">
        <v>46</v>
      </c>
      <c r="G64" s="93">
        <v>57</v>
      </c>
      <c r="H64" s="93">
        <v>76</v>
      </c>
      <c r="I64" s="93">
        <v>79</v>
      </c>
      <c r="J64" s="94">
        <v>385</v>
      </c>
      <c r="K64" s="217"/>
    </row>
    <row r="65" spans="2:13" x14ac:dyDescent="0.2">
      <c r="B65" s="177" t="s">
        <v>1467</v>
      </c>
      <c r="C65" s="93">
        <v>62</v>
      </c>
      <c r="D65" s="93">
        <v>12</v>
      </c>
      <c r="E65" s="93">
        <v>34</v>
      </c>
      <c r="F65" s="93">
        <v>27</v>
      </c>
      <c r="G65" s="93">
        <v>42</v>
      </c>
      <c r="H65" s="93">
        <v>56</v>
      </c>
      <c r="I65" s="93">
        <v>64</v>
      </c>
      <c r="J65" s="94">
        <v>297</v>
      </c>
      <c r="K65" s="217"/>
    </row>
    <row r="66" spans="2:13" x14ac:dyDescent="0.2">
      <c r="B66" s="177" t="s">
        <v>74</v>
      </c>
      <c r="C66" s="93">
        <v>79</v>
      </c>
      <c r="D66" s="93">
        <v>20</v>
      </c>
      <c r="E66" s="93">
        <v>55</v>
      </c>
      <c r="F66" s="93">
        <v>88</v>
      </c>
      <c r="G66" s="93">
        <v>63</v>
      </c>
      <c r="H66" s="93">
        <v>66</v>
      </c>
      <c r="I66" s="93">
        <v>90</v>
      </c>
      <c r="J66" s="94">
        <v>461</v>
      </c>
      <c r="K66" s="217"/>
    </row>
    <row r="67" spans="2:13" x14ac:dyDescent="0.2">
      <c r="B67" s="178"/>
      <c r="C67" s="93"/>
      <c r="D67" s="93"/>
      <c r="E67" s="93"/>
      <c r="F67" s="93"/>
      <c r="G67" s="93"/>
      <c r="H67" s="93"/>
      <c r="I67" s="93"/>
      <c r="J67" s="94"/>
      <c r="K67" s="217"/>
    </row>
    <row r="68" spans="2:13" x14ac:dyDescent="0.2">
      <c r="B68" s="216" t="s">
        <v>1468</v>
      </c>
      <c r="C68" s="88">
        <v>85</v>
      </c>
      <c r="D68" s="88">
        <v>12</v>
      </c>
      <c r="E68" s="88">
        <v>45</v>
      </c>
      <c r="F68" s="88">
        <v>75</v>
      </c>
      <c r="G68" s="88">
        <v>59</v>
      </c>
      <c r="H68" s="88">
        <v>47</v>
      </c>
      <c r="I68" s="88">
        <v>74</v>
      </c>
      <c r="J68" s="89">
        <v>397</v>
      </c>
      <c r="K68" s="217"/>
    </row>
    <row r="69" spans="2:13" x14ac:dyDescent="0.2">
      <c r="B69" s="191"/>
      <c r="C69" s="102"/>
      <c r="D69" s="102"/>
      <c r="E69" s="102"/>
      <c r="F69" s="102"/>
      <c r="G69" s="102"/>
      <c r="H69" s="102"/>
      <c r="I69" s="102"/>
      <c r="J69" s="103"/>
      <c r="K69" s="217"/>
      <c r="L69" s="218"/>
    </row>
    <row r="70" spans="2:13" ht="14.25" x14ac:dyDescent="0.2">
      <c r="B70" s="189" t="s">
        <v>1533</v>
      </c>
      <c r="C70" s="88">
        <v>1261</v>
      </c>
      <c r="D70" s="88">
        <v>183</v>
      </c>
      <c r="E70" s="88">
        <v>713</v>
      </c>
      <c r="F70" s="88">
        <v>726</v>
      </c>
      <c r="G70" s="88">
        <v>1170</v>
      </c>
      <c r="H70" s="88">
        <v>887</v>
      </c>
      <c r="I70" s="88">
        <v>1180</v>
      </c>
      <c r="J70" s="89">
        <v>6120</v>
      </c>
      <c r="K70" s="217"/>
    </row>
    <row r="71" spans="2:13" x14ac:dyDescent="0.2">
      <c r="B71" s="173" t="s">
        <v>1551</v>
      </c>
      <c r="C71" s="93">
        <v>402</v>
      </c>
      <c r="D71" s="93">
        <v>68</v>
      </c>
      <c r="E71" s="93">
        <v>226</v>
      </c>
      <c r="F71" s="93">
        <v>208</v>
      </c>
      <c r="G71" s="93">
        <v>338</v>
      </c>
      <c r="H71" s="93">
        <v>210</v>
      </c>
      <c r="I71" s="93">
        <v>340</v>
      </c>
      <c r="J71" s="94">
        <v>1792</v>
      </c>
      <c r="K71" s="217"/>
    </row>
    <row r="72" spans="2:13" x14ac:dyDescent="0.2">
      <c r="B72" s="173" t="s">
        <v>1473</v>
      </c>
      <c r="C72" s="93">
        <v>109</v>
      </c>
      <c r="D72" s="93">
        <v>15</v>
      </c>
      <c r="E72" s="93">
        <v>48</v>
      </c>
      <c r="F72" s="93">
        <v>46</v>
      </c>
      <c r="G72" s="93">
        <v>111</v>
      </c>
      <c r="H72" s="93">
        <v>64</v>
      </c>
      <c r="I72" s="93">
        <v>86</v>
      </c>
      <c r="J72" s="94">
        <v>479</v>
      </c>
      <c r="K72" s="217"/>
    </row>
    <row r="73" spans="2:13" x14ac:dyDescent="0.2">
      <c r="B73" s="173" t="s">
        <v>1483</v>
      </c>
      <c r="C73" s="93">
        <v>41</v>
      </c>
      <c r="D73" s="93">
        <v>13</v>
      </c>
      <c r="E73" s="93">
        <v>18</v>
      </c>
      <c r="F73" s="93">
        <v>21</v>
      </c>
      <c r="G73" s="93">
        <v>34</v>
      </c>
      <c r="H73" s="93">
        <v>35</v>
      </c>
      <c r="I73" s="93">
        <v>34</v>
      </c>
      <c r="J73" s="94">
        <v>196</v>
      </c>
      <c r="K73" s="217"/>
    </row>
    <row r="74" spans="2:13" x14ac:dyDescent="0.2">
      <c r="B74" s="173" t="s">
        <v>1484</v>
      </c>
      <c r="C74" s="93">
        <v>69</v>
      </c>
      <c r="D74" s="93">
        <v>11</v>
      </c>
      <c r="E74" s="93">
        <v>43</v>
      </c>
      <c r="F74" s="93">
        <v>34</v>
      </c>
      <c r="G74" s="93">
        <v>63</v>
      </c>
      <c r="H74" s="93">
        <v>38</v>
      </c>
      <c r="I74" s="93">
        <v>62</v>
      </c>
      <c r="J74" s="94">
        <v>320</v>
      </c>
      <c r="K74" s="217"/>
    </row>
    <row r="75" spans="2:13" x14ac:dyDescent="0.2">
      <c r="C75" s="93"/>
      <c r="D75" s="93"/>
      <c r="E75" s="93"/>
      <c r="F75" s="93"/>
      <c r="G75" s="93"/>
      <c r="H75" s="93"/>
      <c r="I75" s="93"/>
      <c r="J75" s="94"/>
      <c r="K75" s="217"/>
    </row>
    <row r="76" spans="2:13" x14ac:dyDescent="0.2">
      <c r="B76" s="216" t="s">
        <v>1476</v>
      </c>
      <c r="C76" s="88">
        <v>152</v>
      </c>
      <c r="D76" s="88">
        <v>54</v>
      </c>
      <c r="E76" s="88">
        <v>101</v>
      </c>
      <c r="F76" s="88">
        <v>92</v>
      </c>
      <c r="G76" s="88">
        <v>162</v>
      </c>
      <c r="H76" s="88">
        <v>84</v>
      </c>
      <c r="I76" s="88">
        <v>184</v>
      </c>
      <c r="J76" s="89">
        <v>829</v>
      </c>
      <c r="K76" s="217"/>
    </row>
    <row r="77" spans="2:13" x14ac:dyDescent="0.2">
      <c r="C77" s="102"/>
      <c r="D77" s="102"/>
      <c r="E77" s="102"/>
      <c r="F77" s="102"/>
      <c r="G77" s="102"/>
      <c r="H77" s="102"/>
      <c r="I77" s="102"/>
      <c r="J77" s="103"/>
      <c r="K77" s="217"/>
    </row>
    <row r="78" spans="2:13" x14ac:dyDescent="0.2">
      <c r="B78" s="216" t="s">
        <v>1478</v>
      </c>
      <c r="C78" s="88">
        <v>33</v>
      </c>
      <c r="D78" s="88">
        <v>7</v>
      </c>
      <c r="E78" s="88">
        <v>23</v>
      </c>
      <c r="F78" s="88">
        <v>24</v>
      </c>
      <c r="G78" s="88">
        <v>28</v>
      </c>
      <c r="H78" s="88">
        <v>29</v>
      </c>
      <c r="I78" s="88">
        <v>34</v>
      </c>
      <c r="J78" s="89">
        <v>178</v>
      </c>
      <c r="K78" s="217"/>
    </row>
    <row r="79" spans="2:13" x14ac:dyDescent="0.2">
      <c r="B79" s="220"/>
      <c r="C79" s="221"/>
      <c r="D79" s="221"/>
      <c r="E79" s="221"/>
      <c r="F79" s="221"/>
      <c r="G79" s="221"/>
      <c r="H79" s="221"/>
      <c r="I79" s="221"/>
      <c r="J79" s="222"/>
      <c r="M79" s="223"/>
    </row>
    <row r="80" spans="2:13" ht="21" customHeight="1" x14ac:dyDescent="0.2">
      <c r="B80" s="192" t="s">
        <v>1485</v>
      </c>
      <c r="D80" s="203"/>
      <c r="F80" s="204"/>
      <c r="G80" s="204"/>
    </row>
    <row r="81" spans="2:7" ht="12.75" customHeight="1" x14ac:dyDescent="0.2">
      <c r="B81" s="192" t="s">
        <v>1486</v>
      </c>
      <c r="D81" s="203"/>
      <c r="F81" s="204"/>
      <c r="G81" s="204"/>
    </row>
    <row r="82" spans="2:7" ht="9.75" customHeight="1" x14ac:dyDescent="0.2">
      <c r="B82" s="260" t="str">
        <f>'Cases by year'!$B$82</f>
        <v>https://icc.gig.cymru/gwasanaethau-a-thimau/gwasanaeth-gwybodaeth-a-chofrestr-anomaleddau-cynhenid-cymru-caris/clefydau-prin/</v>
      </c>
      <c r="D82" s="203"/>
      <c r="F82" s="204"/>
      <c r="G82" s="204"/>
    </row>
    <row r="83" spans="2:7" x14ac:dyDescent="0.2">
      <c r="B83" s="224"/>
    </row>
  </sheetData>
  <sheetProtection algorithmName="SHA-512" hashValue="GADHBoQ4/OLxPLfz0TfvNxpebcdko1vnFUYmguxvCMVImrJ10X4qYACzPyDlJdJPyXCbnIfPQxOaOgpBqnmsig==" saltValue="FnTruBHGuSlnvVbuZjP+Vw==" spinCount="100000" sheet="1" scenarios="1"/>
  <mergeCells count="2">
    <mergeCell ref="C17:I17"/>
    <mergeCell ref="J17:J18"/>
  </mergeCells>
  <hyperlinks>
    <hyperlink ref="B82" r:id="rId1" display="http://www.ggacc.wales.nhs.uk/clefydau-prin" xr:uid="{00000000-0004-0000-0400-000000000000}"/>
  </hyperlinks>
  <pageMargins left="0.15748031496062992" right="0.15748031496062992" top="0.39370078740157483" bottom="0.39370078740157483" header="0.51181102362204722" footer="0.51181102362204722"/>
  <pageSetup paperSize="9" scale="63" orientation="portrait" r:id="rId2"/>
  <headerFooter alignWithMargins="0"/>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4B8D"/>
  </sheetPr>
  <dimension ref="B1:AE82"/>
  <sheetViews>
    <sheetView showGridLines="0" showRowColHeaders="0" zoomScaleNormal="100" workbookViewId="0">
      <selection activeCell="H23" sqref="H23"/>
    </sheetView>
  </sheetViews>
  <sheetFormatPr defaultColWidth="9.140625" defaultRowHeight="12.75" x14ac:dyDescent="0.2"/>
  <cols>
    <col min="1" max="1" width="1.7109375" style="203" customWidth="1"/>
    <col min="2" max="2" width="53.42578125" style="203" customWidth="1"/>
    <col min="3" max="3" width="11.7109375" style="203" customWidth="1"/>
    <col min="4" max="4" width="11.7109375" style="204" customWidth="1"/>
    <col min="5" max="9" width="11.7109375" style="203" customWidth="1"/>
    <col min="10" max="10" width="12.7109375" style="203" customWidth="1"/>
    <col min="11" max="20" width="9.140625" style="203"/>
    <col min="21" max="28" width="5.85546875" style="203" bestFit="1" customWidth="1"/>
    <col min="29" max="16384" width="9.140625" style="203"/>
  </cols>
  <sheetData>
    <row r="1" spans="2:10" ht="6.95" customHeight="1" x14ac:dyDescent="0.2"/>
    <row r="3" spans="2:10" x14ac:dyDescent="0.2">
      <c r="D3" s="203"/>
      <c r="J3" s="32"/>
    </row>
    <row r="4" spans="2:10" x14ac:dyDescent="0.2">
      <c r="D4" s="203"/>
    </row>
    <row r="5" spans="2:10" x14ac:dyDescent="0.2">
      <c r="D5" s="203"/>
      <c r="E5" s="32"/>
      <c r="F5" s="32"/>
      <c r="G5" s="32"/>
      <c r="H5" s="32"/>
      <c r="I5" s="32"/>
    </row>
    <row r="6" spans="2:10" x14ac:dyDescent="0.2">
      <c r="D6" s="203"/>
    </row>
    <row r="7" spans="2:10" ht="14.25" x14ac:dyDescent="0.2">
      <c r="B7" s="205"/>
      <c r="D7" s="203"/>
      <c r="E7" s="32"/>
      <c r="F7" s="32"/>
      <c r="G7" s="32"/>
      <c r="H7" s="32"/>
      <c r="I7" s="32"/>
      <c r="J7" s="32"/>
    </row>
    <row r="8" spans="2:10" ht="14.25" x14ac:dyDescent="0.2">
      <c r="B8" s="205"/>
      <c r="D8" s="203"/>
    </row>
    <row r="9" spans="2:10" ht="18" x14ac:dyDescent="0.25">
      <c r="B9" s="206" t="s">
        <v>1540</v>
      </c>
      <c r="C9" s="207"/>
      <c r="D9" s="207"/>
      <c r="E9" s="207"/>
      <c r="F9" s="207"/>
      <c r="G9" s="207"/>
    </row>
    <row r="16" spans="2:10" ht="7.15" customHeight="1" x14ac:dyDescent="0.2">
      <c r="B16" s="208"/>
      <c r="C16" s="208"/>
      <c r="D16" s="208"/>
      <c r="E16" s="208"/>
      <c r="F16" s="208"/>
      <c r="G16" s="208"/>
      <c r="H16" s="208"/>
      <c r="I16" s="208"/>
      <c r="J16" s="208"/>
    </row>
    <row r="17" spans="2:31" s="209" customFormat="1" ht="18" customHeight="1" x14ac:dyDescent="0.2">
      <c r="B17" s="116"/>
      <c r="C17" s="285" t="s">
        <v>1489</v>
      </c>
      <c r="D17" s="285"/>
      <c r="E17" s="285"/>
      <c r="F17" s="285"/>
      <c r="G17" s="285"/>
      <c r="H17" s="285"/>
      <c r="I17" s="285"/>
      <c r="J17" s="278" t="s">
        <v>1535</v>
      </c>
    </row>
    <row r="18" spans="2:31" s="209" customFormat="1" ht="40.5" customHeight="1" x14ac:dyDescent="0.2">
      <c r="B18" s="225"/>
      <c r="C18" s="212" t="s">
        <v>82</v>
      </c>
      <c r="D18" s="212" t="s">
        <v>83</v>
      </c>
      <c r="E18" s="212" t="s">
        <v>84</v>
      </c>
      <c r="F18" s="212" t="s">
        <v>1491</v>
      </c>
      <c r="G18" s="212" t="s">
        <v>1490</v>
      </c>
      <c r="H18" s="212" t="s">
        <v>162</v>
      </c>
      <c r="I18" s="212" t="s">
        <v>85</v>
      </c>
      <c r="J18" s="279"/>
    </row>
    <row r="19" spans="2:31" x14ac:dyDescent="0.2">
      <c r="B19" s="213"/>
      <c r="C19" s="214"/>
      <c r="D19" s="214"/>
      <c r="E19" s="204"/>
      <c r="F19" s="204"/>
      <c r="G19" s="204"/>
      <c r="H19" s="204"/>
      <c r="I19" s="204"/>
      <c r="J19" s="215"/>
    </row>
    <row r="20" spans="2:31" x14ac:dyDescent="0.2">
      <c r="B20" s="226" t="s">
        <v>1481</v>
      </c>
      <c r="C20" s="104">
        <v>450.18863156374664</v>
      </c>
      <c r="D20" s="104">
        <v>463.63867407326723</v>
      </c>
      <c r="E20" s="104">
        <v>482.11116972807065</v>
      </c>
      <c r="F20" s="104">
        <v>620.64952460420272</v>
      </c>
      <c r="G20" s="104">
        <v>563.27621443169312</v>
      </c>
      <c r="H20" s="104">
        <v>480.69311285073445</v>
      </c>
      <c r="I20" s="104">
        <v>480.65768562787923</v>
      </c>
      <c r="J20" s="105">
        <v>504.20367549603372</v>
      </c>
      <c r="K20" s="217"/>
    </row>
    <row r="21" spans="2:31" s="207" customFormat="1" x14ac:dyDescent="0.2">
      <c r="B21" s="199"/>
      <c r="C21" s="90"/>
      <c r="D21" s="90"/>
      <c r="E21" s="90"/>
      <c r="F21" s="90"/>
      <c r="G21" s="90"/>
      <c r="H21" s="90"/>
      <c r="I21" s="90"/>
      <c r="J21" s="106"/>
      <c r="K21" s="217"/>
      <c r="M21" s="203"/>
      <c r="N21" s="203"/>
      <c r="O21" s="203"/>
      <c r="P21" s="203"/>
      <c r="Q21" s="203"/>
      <c r="R21" s="203"/>
      <c r="S21" s="203"/>
      <c r="T21" s="203"/>
      <c r="U21" s="203"/>
      <c r="V21" s="203"/>
      <c r="W21" s="203"/>
      <c r="X21" s="203"/>
      <c r="Y21" s="203"/>
      <c r="Z21" s="203"/>
      <c r="AA21" s="203"/>
      <c r="AB21" s="203"/>
      <c r="AC21" s="203"/>
      <c r="AD21" s="203"/>
      <c r="AE21" s="203"/>
    </row>
    <row r="22" spans="2:31" x14ac:dyDescent="0.2">
      <c r="B22" s="226" t="s">
        <v>1425</v>
      </c>
      <c r="C22" s="104">
        <v>40.193264619698304</v>
      </c>
      <c r="D22" s="104">
        <v>33.765385034309986</v>
      </c>
      <c r="E22" s="104">
        <v>44.841974006042875</v>
      </c>
      <c r="F22" s="104">
        <v>50.503941503260798</v>
      </c>
      <c r="G22" s="104">
        <v>49.36330765602893</v>
      </c>
      <c r="H22" s="104">
        <v>50.840003518339344</v>
      </c>
      <c r="I22" s="104">
        <v>50.023804893749713</v>
      </c>
      <c r="J22" s="105">
        <v>46.777841519785298</v>
      </c>
      <c r="K22" s="217"/>
    </row>
    <row r="23" spans="2:31" x14ac:dyDescent="0.2">
      <c r="B23" s="173" t="s">
        <v>1427</v>
      </c>
      <c r="C23" s="107">
        <v>13.477980950317995</v>
      </c>
      <c r="D23" s="107">
        <v>12.707402969901608</v>
      </c>
      <c r="E23" s="107">
        <v>16.665867344491872</v>
      </c>
      <c r="F23" s="107">
        <v>14.712017742254233</v>
      </c>
      <c r="G23" s="107">
        <v>14.69894670649269</v>
      </c>
      <c r="H23" s="107">
        <v>17.50373823555282</v>
      </c>
      <c r="I23" s="107">
        <v>17.367514031476105</v>
      </c>
      <c r="J23" s="108">
        <v>15.522277831628784</v>
      </c>
      <c r="K23" s="217"/>
    </row>
    <row r="24" spans="2:31" x14ac:dyDescent="0.2">
      <c r="B24" s="173" t="s">
        <v>1428</v>
      </c>
      <c r="C24" s="107">
        <v>4.4525472782300524</v>
      </c>
      <c r="D24" s="107">
        <v>5.0829611879606436</v>
      </c>
      <c r="E24" s="107">
        <v>6.4745096158457631</v>
      </c>
      <c r="F24" s="107">
        <v>6.4776794536791016</v>
      </c>
      <c r="G24" s="107">
        <v>5.3450715296337048</v>
      </c>
      <c r="H24" s="107">
        <v>7.3885126220423958</v>
      </c>
      <c r="I24" s="107">
        <v>7.4432202992040439</v>
      </c>
      <c r="J24" s="108">
        <v>6.1192327220694613</v>
      </c>
      <c r="K24" s="217"/>
    </row>
    <row r="25" spans="2:31" x14ac:dyDescent="0.2">
      <c r="B25" s="173" t="s">
        <v>1429</v>
      </c>
      <c r="C25" s="107">
        <v>1.7449171766036691</v>
      </c>
      <c r="D25" s="107">
        <v>2.1784119376974185</v>
      </c>
      <c r="E25" s="107">
        <v>2.0382715457292218</v>
      </c>
      <c r="F25" s="107">
        <v>1.4272853033530226</v>
      </c>
      <c r="G25" s="107">
        <v>2.2795157994026094</v>
      </c>
      <c r="H25" s="107">
        <v>2.6387545078722838</v>
      </c>
      <c r="I25" s="107">
        <v>2.8163536267258547</v>
      </c>
      <c r="J25" s="108">
        <v>2.1892082583265742</v>
      </c>
      <c r="K25" s="217"/>
    </row>
    <row r="26" spans="2:31" x14ac:dyDescent="0.2">
      <c r="B26" s="173" t="s">
        <v>46</v>
      </c>
      <c r="C26" s="107">
        <v>7.4008556111121138</v>
      </c>
      <c r="D26" s="107">
        <v>5.8090985005264493</v>
      </c>
      <c r="E26" s="107">
        <v>8.153086182916887</v>
      </c>
      <c r="F26" s="107">
        <v>7.1364265167651126</v>
      </c>
      <c r="G26" s="107">
        <v>7.2315673636220721</v>
      </c>
      <c r="H26" s="107">
        <v>8.0921804908083388</v>
      </c>
      <c r="I26" s="107">
        <v>7.4432202992040439</v>
      </c>
      <c r="J26" s="108">
        <v>7.4775968823564325</v>
      </c>
      <c r="K26" s="217"/>
    </row>
    <row r="27" spans="2:31" x14ac:dyDescent="0.2">
      <c r="B27" s="173" t="s">
        <v>1430</v>
      </c>
      <c r="C27" s="107">
        <v>7.2203469376703557</v>
      </c>
      <c r="D27" s="107">
        <v>7.2613731256580625</v>
      </c>
      <c r="E27" s="107">
        <v>9.1122727926718152</v>
      </c>
      <c r="F27" s="107">
        <v>9.5518324147471514</v>
      </c>
      <c r="G27" s="107">
        <v>9.2752711837761357</v>
      </c>
      <c r="H27" s="107">
        <v>9.1476822939572529</v>
      </c>
      <c r="I27" s="107">
        <v>9.5219574998826513</v>
      </c>
      <c r="J27" s="108">
        <v>8.7963970379748506</v>
      </c>
      <c r="K27" s="217"/>
    </row>
    <row r="28" spans="2:31" x14ac:dyDescent="0.2">
      <c r="B28" s="178"/>
      <c r="C28" s="95"/>
      <c r="D28" s="95"/>
      <c r="E28" s="95"/>
      <c r="F28" s="95"/>
      <c r="G28" s="95"/>
      <c r="H28" s="95"/>
      <c r="I28" s="95"/>
      <c r="J28" s="109"/>
      <c r="K28" s="217"/>
    </row>
    <row r="29" spans="2:31" x14ac:dyDescent="0.2">
      <c r="B29" s="226" t="s">
        <v>1431</v>
      </c>
      <c r="C29" s="104">
        <v>38.74919523216424</v>
      </c>
      <c r="D29" s="104">
        <v>36.669934284573209</v>
      </c>
      <c r="E29" s="104">
        <v>39.806244304829505</v>
      </c>
      <c r="F29" s="104">
        <v>80.586724050855267</v>
      </c>
      <c r="G29" s="104">
        <v>44.018236126395223</v>
      </c>
      <c r="H29" s="104">
        <v>41.780279707977833</v>
      </c>
      <c r="I29" s="104">
        <v>42.580584594545655</v>
      </c>
      <c r="J29" s="105">
        <v>45.907433417077144</v>
      </c>
      <c r="K29" s="217"/>
    </row>
    <row r="30" spans="2:31" x14ac:dyDescent="0.2">
      <c r="B30" s="177" t="s">
        <v>1433</v>
      </c>
      <c r="C30" s="107">
        <v>12.99662448780664</v>
      </c>
      <c r="D30" s="107">
        <v>15.611952220164834</v>
      </c>
      <c r="E30" s="107">
        <v>11.03064601218167</v>
      </c>
      <c r="F30" s="107">
        <v>15.15118245097824</v>
      </c>
      <c r="G30" s="107">
        <v>16.89985851281245</v>
      </c>
      <c r="H30" s="107">
        <v>16.800070366786876</v>
      </c>
      <c r="I30" s="107">
        <v>19.110971038496871</v>
      </c>
      <c r="J30" s="108">
        <v>15.561841836297338</v>
      </c>
      <c r="K30" s="217"/>
    </row>
    <row r="31" spans="2:31" x14ac:dyDescent="0.2">
      <c r="B31" s="177" t="s">
        <v>1434</v>
      </c>
      <c r="C31" s="107">
        <v>4.3322081626022131</v>
      </c>
      <c r="D31" s="107">
        <v>4.7198925316777407</v>
      </c>
      <c r="E31" s="107">
        <v>3.7168481128003452</v>
      </c>
      <c r="F31" s="107">
        <v>6.4776794536791016</v>
      </c>
      <c r="G31" s="107">
        <v>3.3013677094796412</v>
      </c>
      <c r="H31" s="107">
        <v>3.8701732782126839</v>
      </c>
      <c r="I31" s="107">
        <v>3.0175217429205583</v>
      </c>
      <c r="J31" s="108">
        <v>4.0355284761923604</v>
      </c>
      <c r="K31" s="217"/>
    </row>
    <row r="32" spans="2:31" x14ac:dyDescent="0.2">
      <c r="B32" s="190"/>
      <c r="C32" s="96"/>
      <c r="D32" s="96"/>
      <c r="E32" s="96"/>
      <c r="F32" s="96"/>
      <c r="G32" s="96"/>
      <c r="H32" s="96"/>
      <c r="I32" s="96"/>
      <c r="J32" s="110"/>
      <c r="K32" s="217"/>
    </row>
    <row r="33" spans="2:11" x14ac:dyDescent="0.2">
      <c r="B33" s="226" t="s">
        <v>1435</v>
      </c>
      <c r="C33" s="104">
        <v>86.884841483299937</v>
      </c>
      <c r="D33" s="104">
        <v>82.053516319936094</v>
      </c>
      <c r="E33" s="104">
        <v>116.78096973766246</v>
      </c>
      <c r="F33" s="104">
        <v>145.2537274104653</v>
      </c>
      <c r="G33" s="104">
        <v>156.34334224178588</v>
      </c>
      <c r="H33" s="104">
        <v>119.27170375582726</v>
      </c>
      <c r="I33" s="104">
        <v>132.50273253357832</v>
      </c>
      <c r="J33" s="105">
        <v>122.49015845383869</v>
      </c>
      <c r="K33" s="217"/>
    </row>
    <row r="34" spans="2:11" x14ac:dyDescent="0.2">
      <c r="B34" s="173" t="s">
        <v>1437</v>
      </c>
      <c r="C34" s="107">
        <v>2.4067823125567851</v>
      </c>
      <c r="D34" s="107">
        <v>3.9937552191119341</v>
      </c>
      <c r="E34" s="107">
        <v>3.2372548079228816</v>
      </c>
      <c r="F34" s="107">
        <v>3.6231088469730572</v>
      </c>
      <c r="G34" s="107">
        <v>2.6725357648168524</v>
      </c>
      <c r="H34" s="107">
        <v>2.9026299586595128</v>
      </c>
      <c r="I34" s="107">
        <v>3.5539700527731024</v>
      </c>
      <c r="J34" s="108">
        <v>3.0464283594785466</v>
      </c>
      <c r="K34" s="217"/>
    </row>
    <row r="35" spans="2:11" x14ac:dyDescent="0.2">
      <c r="B35" s="173" t="s">
        <v>1438</v>
      </c>
      <c r="C35" s="107">
        <v>3.9711908157186953</v>
      </c>
      <c r="D35" s="107">
        <v>2.9045492502632246</v>
      </c>
      <c r="E35" s="107">
        <v>4.3163397438971751</v>
      </c>
      <c r="F35" s="107">
        <v>3.7329000241540591</v>
      </c>
      <c r="G35" s="107">
        <v>3.6943876748938846</v>
      </c>
      <c r="H35" s="107">
        <v>2.9905884422552553</v>
      </c>
      <c r="I35" s="107">
        <v>4.0233623238940783</v>
      </c>
      <c r="J35" s="108">
        <v>3.7585804435124928</v>
      </c>
      <c r="K35" s="217"/>
    </row>
    <row r="36" spans="2:11" x14ac:dyDescent="0.2">
      <c r="B36" s="177" t="s">
        <v>1439</v>
      </c>
      <c r="C36" s="107">
        <v>34.838173974259462</v>
      </c>
      <c r="D36" s="107">
        <v>31.950041752895473</v>
      </c>
      <c r="E36" s="107">
        <v>45.081770658481609</v>
      </c>
      <c r="F36" s="107">
        <v>53.138929755604835</v>
      </c>
      <c r="G36" s="107">
        <v>65.162710265681497</v>
      </c>
      <c r="H36" s="107">
        <v>47.233705690913887</v>
      </c>
      <c r="I36" s="107">
        <v>55.45534403100671</v>
      </c>
      <c r="J36" s="108">
        <v>49.059365789005163</v>
      </c>
      <c r="K36" s="217"/>
    </row>
    <row r="37" spans="2:11" x14ac:dyDescent="0.2">
      <c r="B37" s="178"/>
      <c r="C37" s="95"/>
      <c r="D37" s="95"/>
      <c r="E37" s="95"/>
      <c r="F37" s="95"/>
      <c r="G37" s="95"/>
      <c r="H37" s="95"/>
      <c r="I37" s="95"/>
      <c r="J37" s="109"/>
      <c r="K37" s="217"/>
    </row>
    <row r="38" spans="2:11" x14ac:dyDescent="0.2">
      <c r="B38" s="226" t="s">
        <v>1440</v>
      </c>
      <c r="C38" s="104">
        <v>19.615275847337799</v>
      </c>
      <c r="D38" s="104">
        <v>17.064226845296446</v>
      </c>
      <c r="E38" s="104">
        <v>23.140376960337633</v>
      </c>
      <c r="F38" s="104">
        <v>24.70301486572539</v>
      </c>
      <c r="G38" s="104">
        <v>27.511397578997013</v>
      </c>
      <c r="H38" s="104">
        <v>22.95716421848887</v>
      </c>
      <c r="I38" s="104">
        <v>20.720315968054503</v>
      </c>
      <c r="J38" s="105">
        <v>22.564670662631137</v>
      </c>
      <c r="K38" s="217"/>
    </row>
    <row r="39" spans="2:11" ht="12.75" customHeight="1" x14ac:dyDescent="0.2">
      <c r="B39" s="181" t="s">
        <v>1482</v>
      </c>
      <c r="C39" s="107">
        <v>1.2033911562783925</v>
      </c>
      <c r="D39" s="107" t="s">
        <v>132</v>
      </c>
      <c r="E39" s="107" t="s">
        <v>132</v>
      </c>
      <c r="F39" s="107">
        <v>1.3174941261720208</v>
      </c>
      <c r="G39" s="107">
        <v>2.043703820154064</v>
      </c>
      <c r="H39" s="107">
        <v>2.3748790570850558</v>
      </c>
      <c r="I39" s="107">
        <v>1.8105130457523353</v>
      </c>
      <c r="J39" s="108">
        <v>1.6748761976353914</v>
      </c>
      <c r="K39" s="217"/>
    </row>
    <row r="40" spans="2:11" x14ac:dyDescent="0.2">
      <c r="B40" s="181"/>
      <c r="C40" s="95"/>
      <c r="D40" s="95"/>
      <c r="E40" s="95"/>
      <c r="F40" s="95"/>
      <c r="G40" s="95"/>
      <c r="H40" s="95"/>
      <c r="I40" s="95"/>
      <c r="J40" s="109"/>
      <c r="K40" s="217"/>
    </row>
    <row r="41" spans="2:11" x14ac:dyDescent="0.2">
      <c r="B41" s="226" t="s">
        <v>1443</v>
      </c>
      <c r="C41" s="104">
        <v>66.54753094219511</v>
      </c>
      <c r="D41" s="104">
        <v>64.263152162073851</v>
      </c>
      <c r="E41" s="104">
        <v>59.589468131024887</v>
      </c>
      <c r="F41" s="104">
        <v>65.106168068334028</v>
      </c>
      <c r="G41" s="104">
        <v>64.219462348687316</v>
      </c>
      <c r="H41" s="104">
        <v>64.209693024892246</v>
      </c>
      <c r="I41" s="104">
        <v>63.837348872452708</v>
      </c>
      <c r="J41" s="105">
        <v>64.25194358172935</v>
      </c>
      <c r="K41" s="217"/>
    </row>
    <row r="42" spans="2:11" x14ac:dyDescent="0.2">
      <c r="B42" s="177" t="s">
        <v>1445</v>
      </c>
      <c r="C42" s="107">
        <v>11.31187686901689</v>
      </c>
      <c r="D42" s="107">
        <v>13.070471626184512</v>
      </c>
      <c r="E42" s="107">
        <v>10.790849359742939</v>
      </c>
      <c r="F42" s="107">
        <v>11.418282426824181</v>
      </c>
      <c r="G42" s="107">
        <v>10.454331080018864</v>
      </c>
      <c r="H42" s="107">
        <v>12.578063154191222</v>
      </c>
      <c r="I42" s="107">
        <v>11.60069470056126</v>
      </c>
      <c r="J42" s="108">
        <v>11.433997349211687</v>
      </c>
      <c r="K42" s="217"/>
    </row>
    <row r="43" spans="2:11" x14ac:dyDescent="0.2">
      <c r="B43" s="177" t="s">
        <v>1446</v>
      </c>
      <c r="C43" s="107">
        <v>10.770350848691612</v>
      </c>
      <c r="D43" s="107">
        <v>9.8028537196383851</v>
      </c>
      <c r="E43" s="107">
        <v>7.673492878039422</v>
      </c>
      <c r="F43" s="107">
        <v>8.3441294657561329</v>
      </c>
      <c r="G43" s="107">
        <v>9.2752711837761357</v>
      </c>
      <c r="H43" s="107">
        <v>9.851350162723195</v>
      </c>
      <c r="I43" s="107">
        <v>10.259573925929899</v>
      </c>
      <c r="J43" s="108">
        <v>9.6140531344582687</v>
      </c>
      <c r="K43" s="217"/>
    </row>
    <row r="44" spans="2:11" x14ac:dyDescent="0.2">
      <c r="B44" s="178"/>
      <c r="C44" s="95"/>
      <c r="D44" s="95"/>
      <c r="E44" s="95"/>
      <c r="F44" s="95"/>
      <c r="G44" s="95"/>
      <c r="H44" s="95"/>
      <c r="I44" s="95"/>
      <c r="J44" s="109"/>
      <c r="K44" s="217"/>
    </row>
    <row r="45" spans="2:11" x14ac:dyDescent="0.2">
      <c r="B45" s="226" t="s">
        <v>1447</v>
      </c>
      <c r="C45" s="104">
        <v>49.399206965228018</v>
      </c>
      <c r="D45" s="104">
        <v>35.217659659441601</v>
      </c>
      <c r="E45" s="104">
        <v>52.875161862740399</v>
      </c>
      <c r="F45" s="104">
        <v>76.085285786434198</v>
      </c>
      <c r="G45" s="104">
        <v>71.922653670806483</v>
      </c>
      <c r="H45" s="104">
        <v>62.274606385785908</v>
      </c>
      <c r="I45" s="104">
        <v>50.761421319796952</v>
      </c>
      <c r="J45" s="105">
        <v>58.449222897008298</v>
      </c>
      <c r="K45" s="217"/>
    </row>
    <row r="46" spans="2:11" x14ac:dyDescent="0.2">
      <c r="B46" s="177" t="s">
        <v>1449</v>
      </c>
      <c r="C46" s="107">
        <v>1.8050867344175889</v>
      </c>
      <c r="D46" s="107" t="s">
        <v>132</v>
      </c>
      <c r="E46" s="107" t="s">
        <v>132</v>
      </c>
      <c r="F46" s="107">
        <v>1.4272853033530226</v>
      </c>
      <c r="G46" s="107">
        <v>1.5720798616569722</v>
      </c>
      <c r="H46" s="107">
        <v>1.5832527047233707</v>
      </c>
      <c r="I46" s="107">
        <v>1.4081768133629273</v>
      </c>
      <c r="J46" s="108">
        <v>1.5166201789611811</v>
      </c>
      <c r="K46" s="217"/>
    </row>
    <row r="47" spans="2:11" x14ac:dyDescent="0.2">
      <c r="B47" s="177" t="s">
        <v>1450</v>
      </c>
      <c r="C47" s="107">
        <v>7.3406860532981941</v>
      </c>
      <c r="D47" s="107">
        <v>2.9045492502632246</v>
      </c>
      <c r="E47" s="107">
        <v>6.2347129634070306</v>
      </c>
      <c r="F47" s="107">
        <v>7.2462176939461145</v>
      </c>
      <c r="G47" s="107">
        <v>8.7250432321961959</v>
      </c>
      <c r="H47" s="107">
        <v>7.9162635236168528</v>
      </c>
      <c r="I47" s="107">
        <v>6.7056038731567966</v>
      </c>
      <c r="J47" s="108">
        <v>7.240212854345117</v>
      </c>
      <c r="K47" s="217"/>
    </row>
    <row r="48" spans="2:11" x14ac:dyDescent="0.2">
      <c r="B48" s="178"/>
      <c r="C48" s="107"/>
      <c r="D48" s="107"/>
      <c r="E48" s="107"/>
      <c r="F48" s="107"/>
      <c r="G48" s="107"/>
      <c r="H48" s="107"/>
      <c r="I48" s="107"/>
      <c r="J48" s="111"/>
      <c r="K48" s="217"/>
    </row>
    <row r="49" spans="2:11" x14ac:dyDescent="0.2">
      <c r="B49" s="226" t="s">
        <v>1451</v>
      </c>
      <c r="C49" s="104">
        <v>58.063623290432439</v>
      </c>
      <c r="D49" s="104">
        <v>68.619976037468689</v>
      </c>
      <c r="E49" s="104">
        <v>64.505299506018901</v>
      </c>
      <c r="F49" s="104">
        <v>67.960738675040076</v>
      </c>
      <c r="G49" s="104">
        <v>61.625530576953302</v>
      </c>
      <c r="H49" s="104">
        <v>56.205471017679656</v>
      </c>
      <c r="I49" s="104">
        <v>54.516559488764763</v>
      </c>
      <c r="J49" s="105">
        <v>59.965843075969481</v>
      </c>
      <c r="K49" s="217"/>
    </row>
    <row r="50" spans="2:11" x14ac:dyDescent="0.2">
      <c r="B50" s="178" t="s">
        <v>64</v>
      </c>
      <c r="C50" s="107">
        <v>32.672069892958355</v>
      </c>
      <c r="D50" s="107">
        <v>29.771629815198054</v>
      </c>
      <c r="E50" s="107">
        <v>30.33427653349959</v>
      </c>
      <c r="F50" s="107">
        <v>32.168814914033504</v>
      </c>
      <c r="G50" s="107">
        <v>32.227637163967927</v>
      </c>
      <c r="H50" s="107">
        <v>30.961386225701471</v>
      </c>
      <c r="I50" s="107">
        <v>25.615406795458966</v>
      </c>
      <c r="J50" s="108">
        <v>30.530223602566387</v>
      </c>
      <c r="K50" s="217"/>
    </row>
    <row r="51" spans="2:11" x14ac:dyDescent="0.2">
      <c r="B51" s="178"/>
      <c r="C51" s="107"/>
      <c r="D51" s="107"/>
      <c r="E51" s="107"/>
      <c r="F51" s="107"/>
      <c r="G51" s="107"/>
      <c r="H51" s="107"/>
      <c r="I51" s="107"/>
      <c r="J51" s="111"/>
      <c r="K51" s="217"/>
    </row>
    <row r="52" spans="2:11" ht="14.25" x14ac:dyDescent="0.2">
      <c r="B52" s="226" t="s">
        <v>1548</v>
      </c>
      <c r="C52" s="104">
        <v>19.494936731709959</v>
      </c>
      <c r="D52" s="104">
        <v>21.057982064408378</v>
      </c>
      <c r="E52" s="104">
        <v>21.102105414608413</v>
      </c>
      <c r="F52" s="104">
        <v>22.287608967743353</v>
      </c>
      <c r="G52" s="104">
        <v>25.782109731174344</v>
      </c>
      <c r="H52" s="104">
        <v>20.670243644999559</v>
      </c>
      <c r="I52" s="104">
        <v>21.793212587759591</v>
      </c>
      <c r="J52" s="105">
        <v>21.747014566147719</v>
      </c>
      <c r="K52" s="217"/>
    </row>
    <row r="53" spans="2:11" x14ac:dyDescent="0.2">
      <c r="B53" s="181" t="s">
        <v>1455</v>
      </c>
      <c r="C53" s="107">
        <v>5.4754297610666862</v>
      </c>
      <c r="D53" s="107">
        <v>6.5352358130922559</v>
      </c>
      <c r="E53" s="107">
        <v>6.3546112896263969</v>
      </c>
      <c r="F53" s="107">
        <v>7.1364265167651126</v>
      </c>
      <c r="G53" s="107">
        <v>8.6464392391133469</v>
      </c>
      <c r="H53" s="107">
        <v>5.2775090157445677</v>
      </c>
      <c r="I53" s="107">
        <v>5.4985951759885738</v>
      </c>
      <c r="J53" s="108">
        <v>6.3170527454122238</v>
      </c>
      <c r="K53" s="217"/>
    </row>
    <row r="54" spans="2:11" x14ac:dyDescent="0.2">
      <c r="B54" s="178"/>
      <c r="C54" s="107"/>
      <c r="D54" s="107"/>
      <c r="E54" s="107"/>
      <c r="F54" s="107"/>
      <c r="G54" s="107"/>
      <c r="H54" s="107"/>
      <c r="I54" s="107"/>
      <c r="J54" s="111"/>
      <c r="K54" s="217"/>
    </row>
    <row r="55" spans="2:11" x14ac:dyDescent="0.2">
      <c r="B55" s="226" t="s">
        <v>1456</v>
      </c>
      <c r="C55" s="104">
        <v>11.251707311202969</v>
      </c>
      <c r="D55" s="104">
        <v>6.5352358130922559</v>
      </c>
      <c r="E55" s="104">
        <v>8.3928828353556195</v>
      </c>
      <c r="F55" s="104">
        <v>10.979117718100174</v>
      </c>
      <c r="G55" s="104">
        <v>11.083163024681653</v>
      </c>
      <c r="H55" s="104">
        <v>7.6523880728296252</v>
      </c>
      <c r="I55" s="104">
        <v>7.6443884153987485</v>
      </c>
      <c r="J55" s="105">
        <v>9.4557971157840601</v>
      </c>
      <c r="K55" s="217"/>
    </row>
    <row r="56" spans="2:11" x14ac:dyDescent="0.2">
      <c r="B56" s="178"/>
      <c r="C56" s="95"/>
      <c r="D56" s="95"/>
      <c r="E56" s="95"/>
      <c r="F56" s="95"/>
      <c r="G56" s="95"/>
      <c r="H56" s="95"/>
      <c r="I56" s="95"/>
      <c r="J56" s="109"/>
      <c r="K56" s="217"/>
    </row>
    <row r="57" spans="2:11" ht="12.75" customHeight="1" x14ac:dyDescent="0.2">
      <c r="B57" s="226" t="s">
        <v>1458</v>
      </c>
      <c r="C57" s="104">
        <v>25.271214281846241</v>
      </c>
      <c r="D57" s="104">
        <v>21.784119376974186</v>
      </c>
      <c r="E57" s="104">
        <v>28.176106661551007</v>
      </c>
      <c r="F57" s="104">
        <v>34.035264926110543</v>
      </c>
      <c r="G57" s="104">
        <v>29.869517371482473</v>
      </c>
      <c r="H57" s="104">
        <v>21.285953030169761</v>
      </c>
      <c r="I57" s="104">
        <v>23.201389401122519</v>
      </c>
      <c r="J57" s="105">
        <v>26.283687101475078</v>
      </c>
      <c r="K57" s="217"/>
    </row>
    <row r="58" spans="2:11" x14ac:dyDescent="0.2">
      <c r="B58" s="178"/>
      <c r="C58" s="95"/>
      <c r="D58" s="95"/>
      <c r="E58" s="95"/>
      <c r="F58" s="95"/>
      <c r="G58" s="95"/>
      <c r="H58" s="95"/>
      <c r="I58" s="95"/>
      <c r="J58" s="109"/>
      <c r="K58" s="217"/>
    </row>
    <row r="59" spans="2:11" ht="12.75" customHeight="1" x14ac:dyDescent="0.2">
      <c r="B59" s="226" t="s">
        <v>1460</v>
      </c>
      <c r="C59" s="104">
        <v>72.504317165773145</v>
      </c>
      <c r="D59" s="104">
        <v>79.875104382238689</v>
      </c>
      <c r="E59" s="104">
        <v>73.497673972471347</v>
      </c>
      <c r="F59" s="104">
        <v>101.9960036011506</v>
      </c>
      <c r="G59" s="104">
        <v>78.603993082848618</v>
      </c>
      <c r="H59" s="104">
        <v>73.709209253232473</v>
      </c>
      <c r="I59" s="104">
        <v>69.067719893515005</v>
      </c>
      <c r="J59" s="105">
        <v>76.951989080334712</v>
      </c>
      <c r="K59" s="217"/>
    </row>
    <row r="60" spans="2:11" x14ac:dyDescent="0.2">
      <c r="B60" s="177" t="s">
        <v>1462</v>
      </c>
      <c r="C60" s="107">
        <v>6.9796687064146763</v>
      </c>
      <c r="D60" s="107">
        <v>8.3505790945067719</v>
      </c>
      <c r="E60" s="107">
        <v>9.1122727926718152</v>
      </c>
      <c r="F60" s="107">
        <v>10.100788300652161</v>
      </c>
      <c r="G60" s="107">
        <v>9.511083163024681</v>
      </c>
      <c r="H60" s="107">
        <v>8.5319729087870524</v>
      </c>
      <c r="I60" s="107">
        <v>10.125461848466763</v>
      </c>
      <c r="J60" s="108">
        <v>8.9150890519805088</v>
      </c>
      <c r="K60" s="217"/>
    </row>
    <row r="61" spans="2:11" x14ac:dyDescent="0.2">
      <c r="B61" s="177" t="s">
        <v>1463</v>
      </c>
      <c r="C61" s="107">
        <v>9.9881465971106564</v>
      </c>
      <c r="D61" s="107">
        <v>12.344334313618706</v>
      </c>
      <c r="E61" s="107">
        <v>6.834204594503861</v>
      </c>
      <c r="F61" s="107">
        <v>7.0266353395841108</v>
      </c>
      <c r="G61" s="107">
        <v>8.6464392391133469</v>
      </c>
      <c r="H61" s="107">
        <v>6.0691353681062541</v>
      </c>
      <c r="I61" s="107">
        <v>6.3703236794989575</v>
      </c>
      <c r="J61" s="108">
        <v>7.8468609259295894</v>
      </c>
      <c r="K61" s="217"/>
    </row>
    <row r="62" spans="2:11" x14ac:dyDescent="0.2">
      <c r="B62" s="165"/>
      <c r="C62" s="86"/>
      <c r="D62" s="86"/>
      <c r="E62" s="86"/>
      <c r="F62" s="86"/>
      <c r="G62" s="86"/>
      <c r="H62" s="86"/>
      <c r="I62" s="86"/>
      <c r="J62" s="112"/>
      <c r="K62" s="217"/>
    </row>
    <row r="63" spans="2:11" x14ac:dyDescent="0.2">
      <c r="B63" s="226" t="s">
        <v>1464</v>
      </c>
      <c r="C63" s="104">
        <v>64.56193553433576</v>
      </c>
      <c r="D63" s="104">
        <v>56.638710380132885</v>
      </c>
      <c r="E63" s="104">
        <v>69.660927533451627</v>
      </c>
      <c r="F63" s="104">
        <v>90.467929997145433</v>
      </c>
      <c r="G63" s="104">
        <v>71.372425719226541</v>
      </c>
      <c r="H63" s="104">
        <v>73.181458351658023</v>
      </c>
      <c r="I63" s="104">
        <v>78.321453238471392</v>
      </c>
      <c r="J63" s="105">
        <v>73.08790462437274</v>
      </c>
      <c r="K63" s="217"/>
    </row>
    <row r="64" spans="2:11" x14ac:dyDescent="0.2">
      <c r="B64" s="177" t="s">
        <v>1466</v>
      </c>
      <c r="C64" s="107">
        <v>4.8737341829274898</v>
      </c>
      <c r="D64" s="107">
        <v>3.2676179065461279</v>
      </c>
      <c r="E64" s="107">
        <v>4.4362380701165414</v>
      </c>
      <c r="F64" s="107">
        <v>5.0503941503260803</v>
      </c>
      <c r="G64" s="107">
        <v>4.4804276057223706</v>
      </c>
      <c r="H64" s="107">
        <v>6.6848447532764528</v>
      </c>
      <c r="I64" s="107">
        <v>5.2974270597938693</v>
      </c>
      <c r="J64" s="108">
        <v>5.0773805991309109</v>
      </c>
      <c r="K64" s="217"/>
    </row>
    <row r="65" spans="2:11" x14ac:dyDescent="0.2">
      <c r="B65" s="177" t="s">
        <v>1467</v>
      </c>
      <c r="C65" s="107">
        <v>3.7305125844630167</v>
      </c>
      <c r="D65" s="107">
        <v>4.356823875394837</v>
      </c>
      <c r="E65" s="107">
        <v>4.0765430914584435</v>
      </c>
      <c r="F65" s="107">
        <v>2.9643617838870471</v>
      </c>
      <c r="G65" s="107">
        <v>3.3013677094796412</v>
      </c>
      <c r="H65" s="107">
        <v>4.9256750813615975</v>
      </c>
      <c r="I65" s="107">
        <v>4.2915864788203502</v>
      </c>
      <c r="J65" s="108">
        <v>3.9168364621867027</v>
      </c>
      <c r="K65" s="217"/>
    </row>
    <row r="66" spans="2:11" x14ac:dyDescent="0.2">
      <c r="B66" s="177" t="s">
        <v>74</v>
      </c>
      <c r="C66" s="107">
        <v>4.7533950672996506</v>
      </c>
      <c r="D66" s="107">
        <v>7.2613731256580625</v>
      </c>
      <c r="E66" s="107">
        <v>6.5944079420651294</v>
      </c>
      <c r="F66" s="107">
        <v>9.6616235919281532</v>
      </c>
      <c r="G66" s="107">
        <v>4.9520515642194622</v>
      </c>
      <c r="H66" s="107">
        <v>5.8052599173190256</v>
      </c>
      <c r="I66" s="107">
        <v>6.0350434858411166</v>
      </c>
      <c r="J66" s="108">
        <v>6.0796687174009083</v>
      </c>
      <c r="K66" s="217"/>
    </row>
    <row r="67" spans="2:11" x14ac:dyDescent="0.2">
      <c r="B67" s="178"/>
      <c r="C67" s="95"/>
      <c r="D67" s="95"/>
      <c r="E67" s="95"/>
      <c r="F67" s="95"/>
      <c r="G67" s="95"/>
      <c r="H67" s="95"/>
      <c r="I67" s="95"/>
      <c r="J67" s="109"/>
      <c r="K67" s="217"/>
    </row>
    <row r="68" spans="2:11" x14ac:dyDescent="0.2">
      <c r="B68" s="226" t="s">
        <v>1468</v>
      </c>
      <c r="C68" s="104">
        <v>5.1144124141831684</v>
      </c>
      <c r="D68" s="104">
        <v>4.356823875394837</v>
      </c>
      <c r="E68" s="104">
        <v>5.3954246798714696</v>
      </c>
      <c r="F68" s="104">
        <v>8.2343382885751311</v>
      </c>
      <c r="G68" s="104">
        <v>4.6376355918880678</v>
      </c>
      <c r="H68" s="104">
        <v>4.1340487289999119</v>
      </c>
      <c r="I68" s="104">
        <v>4.9621468661360302</v>
      </c>
      <c r="J68" s="105">
        <v>5.2356366178051212</v>
      </c>
      <c r="K68" s="217"/>
    </row>
    <row r="69" spans="2:11" x14ac:dyDescent="0.2">
      <c r="B69" s="191"/>
      <c r="C69" s="101"/>
      <c r="D69" s="101"/>
      <c r="E69" s="101"/>
      <c r="F69" s="101"/>
      <c r="G69" s="101"/>
      <c r="H69" s="101"/>
      <c r="I69" s="101"/>
      <c r="J69" s="113"/>
      <c r="K69" s="217"/>
    </row>
    <row r="70" spans="2:11" ht="14.25" x14ac:dyDescent="0.2">
      <c r="B70" s="189" t="s">
        <v>1533</v>
      </c>
      <c r="C70" s="104">
        <v>75.873812403352645</v>
      </c>
      <c r="D70" s="104">
        <v>66.44156409977127</v>
      </c>
      <c r="E70" s="104">
        <v>85.487506594407947</v>
      </c>
      <c r="F70" s="104">
        <v>79.708394633407252</v>
      </c>
      <c r="G70" s="104">
        <v>91.966671906932874</v>
      </c>
      <c r="H70" s="104">
        <v>78.019174949423871</v>
      </c>
      <c r="I70" s="104">
        <v>79.12612570325021</v>
      </c>
      <c r="J70" s="105">
        <v>80.710569523847198</v>
      </c>
      <c r="K70" s="217"/>
    </row>
    <row r="71" spans="2:11" x14ac:dyDescent="0.2">
      <c r="B71" s="173" t="s">
        <v>1551</v>
      </c>
      <c r="C71" s="107">
        <v>24.188162241195691</v>
      </c>
      <c r="D71" s="107">
        <v>24.688668627237412</v>
      </c>
      <c r="E71" s="107">
        <v>27.097021725576713</v>
      </c>
      <c r="F71" s="107">
        <v>22.836564853648362</v>
      </c>
      <c r="G71" s="107">
        <v>26.568149662002828</v>
      </c>
      <c r="H71" s="107">
        <v>18.471281555105989</v>
      </c>
      <c r="I71" s="107">
        <v>22.79905316873311</v>
      </c>
      <c r="J71" s="108">
        <v>23.632898788682059</v>
      </c>
      <c r="K71" s="217"/>
    </row>
    <row r="72" spans="2:11" x14ac:dyDescent="0.2">
      <c r="B72" s="173" t="s">
        <v>1473</v>
      </c>
      <c r="C72" s="107">
        <v>6.5584818017172388</v>
      </c>
      <c r="D72" s="107">
        <v>5.4460298442435464</v>
      </c>
      <c r="E72" s="107">
        <v>5.7551196585295665</v>
      </c>
      <c r="F72" s="107">
        <v>5.0503941503260803</v>
      </c>
      <c r="G72" s="107">
        <v>8.7250432321961959</v>
      </c>
      <c r="H72" s="107">
        <v>5.6293429501275396</v>
      </c>
      <c r="I72" s="107">
        <v>5.7668193309148448</v>
      </c>
      <c r="J72" s="108">
        <v>6.3170527454122238</v>
      </c>
      <c r="K72" s="217"/>
    </row>
    <row r="73" spans="2:11" x14ac:dyDescent="0.2">
      <c r="B73" s="173" t="s">
        <v>1483</v>
      </c>
      <c r="C73" s="107">
        <v>2.4669518703707047</v>
      </c>
      <c r="D73" s="107">
        <v>4.7198925316777407</v>
      </c>
      <c r="E73" s="107">
        <v>2.1581698719485876</v>
      </c>
      <c r="F73" s="107">
        <v>2.3056147208010365</v>
      </c>
      <c r="G73" s="107">
        <v>2.6725357648168524</v>
      </c>
      <c r="H73" s="107">
        <v>3.0785469258509983</v>
      </c>
      <c r="I73" s="107">
        <v>2.279905316873311</v>
      </c>
      <c r="J73" s="108">
        <v>2.5848483050121001</v>
      </c>
      <c r="K73" s="217"/>
    </row>
    <row r="74" spans="2:11" x14ac:dyDescent="0.2">
      <c r="B74" s="173" t="s">
        <v>1484</v>
      </c>
      <c r="C74" s="107">
        <v>4.1516994891604542</v>
      </c>
      <c r="D74" s="107">
        <v>3.9937552191119341</v>
      </c>
      <c r="E74" s="107">
        <v>5.1556280274327371</v>
      </c>
      <c r="F74" s="107">
        <v>3.7329000241540591</v>
      </c>
      <c r="G74" s="107">
        <v>4.9520515642194622</v>
      </c>
      <c r="H74" s="107">
        <v>3.3424223766382264</v>
      </c>
      <c r="I74" s="107">
        <v>4.1574744013572147</v>
      </c>
      <c r="J74" s="108">
        <v>4.2201604979789389</v>
      </c>
      <c r="K74" s="217"/>
    </row>
    <row r="75" spans="2:11" x14ac:dyDescent="0.2">
      <c r="B75" s="30"/>
      <c r="C75" s="95"/>
      <c r="D75" s="95"/>
      <c r="E75" s="95"/>
      <c r="F75" s="95"/>
      <c r="G75" s="95"/>
      <c r="H75" s="95"/>
      <c r="I75" s="95"/>
      <c r="J75" s="109"/>
      <c r="K75" s="217"/>
    </row>
    <row r="76" spans="2:11" x14ac:dyDescent="0.2">
      <c r="B76" s="226" t="s">
        <v>1476</v>
      </c>
      <c r="C76" s="104">
        <v>9.1457727877157833</v>
      </c>
      <c r="D76" s="104">
        <v>19.60570743927677</v>
      </c>
      <c r="E76" s="104">
        <v>12.109730948155963</v>
      </c>
      <c r="F76" s="104">
        <v>10.100788300652161</v>
      </c>
      <c r="G76" s="104">
        <v>12.733846879421474</v>
      </c>
      <c r="H76" s="104">
        <v>7.3885126220423958</v>
      </c>
      <c r="I76" s="104">
        <v>12.338311126608506</v>
      </c>
      <c r="J76" s="105">
        <v>10.932853290076688</v>
      </c>
      <c r="K76" s="217"/>
    </row>
    <row r="77" spans="2:11" x14ac:dyDescent="0.2">
      <c r="B77" s="30"/>
      <c r="C77" s="101"/>
      <c r="D77" s="101"/>
      <c r="E77" s="101"/>
      <c r="F77" s="101"/>
      <c r="G77" s="101"/>
      <c r="H77" s="101"/>
      <c r="I77" s="101"/>
      <c r="J77" s="113"/>
      <c r="K77" s="217"/>
    </row>
    <row r="78" spans="2:11" x14ac:dyDescent="0.2">
      <c r="B78" s="226" t="s">
        <v>1478</v>
      </c>
      <c r="C78" s="104">
        <v>1.9855954078593476</v>
      </c>
      <c r="D78" s="104">
        <v>2.5414805939803218</v>
      </c>
      <c r="E78" s="104">
        <v>2.7576615030454175</v>
      </c>
      <c r="F78" s="104">
        <v>2.6349882523440415</v>
      </c>
      <c r="G78" s="104">
        <v>2.2009118063197608</v>
      </c>
      <c r="H78" s="104">
        <v>2.5507960242765417</v>
      </c>
      <c r="I78" s="104">
        <v>2.279905316873311</v>
      </c>
      <c r="J78" s="105">
        <v>2.3474642770007845</v>
      </c>
      <c r="K78" s="217"/>
    </row>
    <row r="79" spans="2:11" x14ac:dyDescent="0.2">
      <c r="B79" s="220"/>
      <c r="C79" s="221"/>
      <c r="D79" s="221"/>
      <c r="E79" s="221"/>
      <c r="F79" s="221"/>
      <c r="G79" s="221"/>
      <c r="H79" s="221"/>
      <c r="I79" s="221"/>
      <c r="J79" s="222"/>
    </row>
    <row r="80" spans="2:11" ht="21" customHeight="1" x14ac:dyDescent="0.2">
      <c r="B80" s="192" t="s">
        <v>1485</v>
      </c>
      <c r="D80" s="203"/>
      <c r="F80" s="204"/>
      <c r="G80" s="204"/>
    </row>
    <row r="81" spans="2:7" ht="12.75" customHeight="1" x14ac:dyDescent="0.2">
      <c r="B81" s="192" t="s">
        <v>1486</v>
      </c>
      <c r="D81" s="203"/>
      <c r="F81" s="204"/>
      <c r="G81" s="204"/>
    </row>
    <row r="82" spans="2:7" ht="9.75" customHeight="1" x14ac:dyDescent="0.2">
      <c r="B82" s="260" t="str">
        <f>'Cases by year'!$B$82</f>
        <v>https://icc.gig.cymru/gwasanaethau-a-thimau/gwasanaeth-gwybodaeth-a-chofrestr-anomaleddau-cynhenid-cymru-caris/clefydau-prin/</v>
      </c>
      <c r="D82" s="203"/>
      <c r="F82" s="204"/>
      <c r="G82" s="204"/>
    </row>
  </sheetData>
  <sheetProtection algorithmName="SHA-512" hashValue="Y34rnLeV8QvyJRzYzKlBuv8aLU8ZAMOm284p1IwF5byk5U8N/h/O6FZ7mSxjdn8UtVm+AcRQbYlo1W1fZsfrBQ==" saltValue="LlO/44ZvYj8BiKpxM/fPhQ==" spinCount="100000" sheet="1" scenarios="1"/>
  <mergeCells count="2">
    <mergeCell ref="C17:I17"/>
    <mergeCell ref="J17:J18"/>
  </mergeCells>
  <hyperlinks>
    <hyperlink ref="B82" r:id="rId1" display="http://www.ggacc.wales.nhs.uk/clefydau-prin" xr:uid="{00000000-0004-0000-0500-000000000000}"/>
  </hyperlinks>
  <pageMargins left="0.15748031496062992" right="0.15748031496062992" top="0.39370078740157483" bottom="0.39370078740157483" header="0.51181102362204722" footer="0.51181102362204722"/>
  <pageSetup paperSize="9" scale="63" orientation="portrait" r:id="rId2"/>
  <headerFooter alignWithMargins="0"/>
  <colBreaks count="1" manualBreakCount="1">
    <brk id="11" max="1048575" man="1"/>
  </colBreaks>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4B8D"/>
    <pageSetUpPr autoPageBreaks="0"/>
  </sheetPr>
  <dimension ref="B1:BL101"/>
  <sheetViews>
    <sheetView showGridLines="0" showRowColHeaders="0" zoomScaleNormal="100" workbookViewId="0"/>
  </sheetViews>
  <sheetFormatPr defaultColWidth="9.140625" defaultRowHeight="12.75" x14ac:dyDescent="0.2"/>
  <cols>
    <col min="1" max="1" width="1.7109375" style="203" customWidth="1"/>
    <col min="2" max="2" width="54.28515625" style="203" customWidth="1"/>
    <col min="3" max="8" width="5.28515625" style="203" customWidth="1"/>
    <col min="9" max="9" width="1" style="203" customWidth="1"/>
    <col min="10" max="10" width="8" style="204" customWidth="1"/>
    <col min="11" max="11" width="1" style="204" customWidth="1"/>
    <col min="12" max="14" width="5.28515625" style="203" customWidth="1"/>
    <col min="15" max="15" width="1" style="203" customWidth="1"/>
    <col min="16" max="16" width="6.140625" style="203" customWidth="1"/>
    <col min="17" max="17" width="5.7109375" style="203" customWidth="1"/>
    <col min="18" max="18" width="1" style="203" customWidth="1"/>
    <col min="19" max="19" width="5.28515625" style="203" customWidth="1"/>
    <col min="20" max="20" width="5.85546875" style="203" customWidth="1"/>
    <col min="21" max="21" width="1" style="203" customWidth="1"/>
    <col min="22" max="24" width="5.28515625" style="203" customWidth="1"/>
    <col min="25" max="25" width="1" style="203" customWidth="1"/>
    <col min="26" max="30" width="5.28515625" style="203" customWidth="1"/>
    <col min="31" max="31" width="1" style="203" customWidth="1"/>
    <col min="32" max="32" width="10.7109375" style="203" customWidth="1"/>
    <col min="33" max="34" width="9.140625" style="203"/>
    <col min="35" max="40" width="5.85546875" style="203" customWidth="1"/>
    <col min="41" max="41" width="2.7109375" style="203" customWidth="1"/>
    <col min="42" max="42" width="5.85546875" style="203" customWidth="1"/>
    <col min="43" max="43" width="2.7109375" style="203" customWidth="1"/>
    <col min="44" max="46" width="5.85546875" style="203" customWidth="1"/>
    <col min="47" max="47" width="2.7109375" style="203" customWidth="1"/>
    <col min="48" max="50" width="5.85546875" style="203" customWidth="1"/>
    <col min="51" max="51" width="2.7109375" style="203" customWidth="1"/>
    <col min="52" max="53" width="5.85546875" style="203" customWidth="1"/>
    <col min="54" max="54" width="2.7109375" style="203" customWidth="1"/>
    <col min="55" max="56" width="5.85546875" style="203" customWidth="1"/>
    <col min="57" max="57" width="2.7109375" style="203" customWidth="1"/>
    <col min="58" max="63" width="5.85546875" style="203" customWidth="1"/>
    <col min="64" max="64" width="10.42578125" style="203" customWidth="1"/>
    <col min="65" max="65" width="9.140625" style="203"/>
    <col min="66" max="95" width="5.85546875" style="203" bestFit="1" customWidth="1"/>
    <col min="96" max="16384" width="9.140625" style="203"/>
  </cols>
  <sheetData>
    <row r="1" spans="2:32" ht="6.95" customHeight="1" x14ac:dyDescent="0.2"/>
    <row r="2" spans="2:32" s="207" customFormat="1" x14ac:dyDescent="0.2">
      <c r="AF2" s="203"/>
    </row>
    <row r="3" spans="2:32" s="207" customFormat="1" x14ac:dyDescent="0.2">
      <c r="E3" s="114"/>
      <c r="F3" s="114"/>
      <c r="G3" s="114"/>
      <c r="M3" s="114"/>
      <c r="AF3" s="32"/>
    </row>
    <row r="4" spans="2:32" s="207" customFormat="1" x14ac:dyDescent="0.2">
      <c r="AF4" s="203"/>
    </row>
    <row r="5" spans="2:32" s="207" customFormat="1" x14ac:dyDescent="0.2">
      <c r="E5" s="114"/>
      <c r="F5" s="114"/>
      <c r="G5" s="114"/>
      <c r="M5" s="114"/>
      <c r="P5" s="114"/>
      <c r="AF5" s="203"/>
    </row>
    <row r="6" spans="2:32" s="207" customFormat="1" x14ac:dyDescent="0.2">
      <c r="AF6" s="203"/>
    </row>
    <row r="7" spans="2:32" s="207" customFormat="1" ht="14.25" x14ac:dyDescent="0.2">
      <c r="B7" s="227"/>
      <c r="E7" s="114"/>
      <c r="F7" s="114"/>
      <c r="G7" s="114"/>
      <c r="M7" s="115"/>
      <c r="N7" s="114"/>
      <c r="O7" s="114"/>
      <c r="AF7" s="32"/>
    </row>
    <row r="8" spans="2:32" s="207" customFormat="1" ht="14.25" x14ac:dyDescent="0.2">
      <c r="B8" s="227"/>
      <c r="AF8" s="203"/>
    </row>
    <row r="9" spans="2:32" s="207" customFormat="1" ht="18" x14ac:dyDescent="0.25">
      <c r="B9" s="206" t="s">
        <v>1538</v>
      </c>
      <c r="E9" s="114"/>
      <c r="M9" s="114"/>
      <c r="AF9" s="203"/>
    </row>
    <row r="10" spans="2:32" s="207" customFormat="1" x14ac:dyDescent="0.2">
      <c r="AF10" s="203"/>
    </row>
    <row r="11" spans="2:32" s="207" customFormat="1" x14ac:dyDescent="0.2">
      <c r="AF11" s="203"/>
    </row>
    <row r="12" spans="2:32" s="207" customFormat="1" x14ac:dyDescent="0.2">
      <c r="AF12" s="203"/>
    </row>
    <row r="13" spans="2:32" s="207" customFormat="1" x14ac:dyDescent="0.2">
      <c r="AF13" s="203"/>
    </row>
    <row r="14" spans="2:32" s="207" customFormat="1" x14ac:dyDescent="0.2">
      <c r="AF14" s="203"/>
    </row>
    <row r="15" spans="2:32" s="207" customFormat="1" x14ac:dyDescent="0.2">
      <c r="AF15" s="203"/>
    </row>
    <row r="16" spans="2:32" s="207" customFormat="1" ht="14.1" customHeight="1" x14ac:dyDescent="0.2">
      <c r="B16" s="228"/>
      <c r="C16" s="228"/>
      <c r="D16" s="228"/>
      <c r="E16" s="228"/>
      <c r="F16" s="228"/>
      <c r="G16" s="228"/>
      <c r="H16" s="228"/>
      <c r="I16" s="228"/>
      <c r="J16" s="228"/>
      <c r="K16" s="228"/>
      <c r="L16" s="228"/>
      <c r="M16" s="228"/>
      <c r="N16" s="228"/>
      <c r="O16" s="228"/>
      <c r="P16" s="228"/>
      <c r="Q16" s="228"/>
      <c r="R16" s="228"/>
      <c r="S16" s="228"/>
      <c r="T16" s="228"/>
      <c r="U16" s="228"/>
      <c r="V16" s="228"/>
      <c r="W16" s="228"/>
      <c r="X16" s="228"/>
      <c r="Y16" s="228"/>
      <c r="Z16" s="228"/>
      <c r="AA16" s="228"/>
      <c r="AB16" s="228"/>
      <c r="AC16" s="228"/>
      <c r="AD16" s="228"/>
      <c r="AE16" s="228"/>
      <c r="AF16" s="208"/>
    </row>
    <row r="17" spans="2:64" s="230" customFormat="1" ht="30" customHeight="1" x14ac:dyDescent="0.2">
      <c r="B17" s="116"/>
      <c r="C17" s="286" t="s">
        <v>87</v>
      </c>
      <c r="D17" s="286"/>
      <c r="E17" s="286"/>
      <c r="F17" s="286"/>
      <c r="G17" s="286"/>
      <c r="H17" s="286"/>
      <c r="I17" s="229"/>
      <c r="J17" s="229" t="s">
        <v>88</v>
      </c>
      <c r="K17" s="229"/>
      <c r="L17" s="286" t="s">
        <v>89</v>
      </c>
      <c r="M17" s="286"/>
      <c r="N17" s="286"/>
      <c r="O17" s="229"/>
      <c r="P17" s="286" t="s">
        <v>1508</v>
      </c>
      <c r="Q17" s="286"/>
      <c r="R17" s="229"/>
      <c r="S17" s="286" t="s">
        <v>1492</v>
      </c>
      <c r="T17" s="286"/>
      <c r="U17" s="229"/>
      <c r="V17" s="287" t="s">
        <v>163</v>
      </c>
      <c r="W17" s="287"/>
      <c r="X17" s="287"/>
      <c r="Y17" s="229"/>
      <c r="Z17" s="286" t="s">
        <v>90</v>
      </c>
      <c r="AA17" s="286"/>
      <c r="AB17" s="286"/>
      <c r="AC17" s="286"/>
      <c r="AD17" s="286"/>
      <c r="AE17" s="229"/>
      <c r="AF17" s="278" t="s">
        <v>1535</v>
      </c>
    </row>
    <row r="18" spans="2:64" s="230" customFormat="1" ht="99" x14ac:dyDescent="0.2">
      <c r="B18" s="231"/>
      <c r="C18" s="232" t="s">
        <v>1493</v>
      </c>
      <c r="D18" s="232" t="s">
        <v>92</v>
      </c>
      <c r="E18" s="232" t="s">
        <v>93</v>
      </c>
      <c r="F18" s="232" t="s">
        <v>1494</v>
      </c>
      <c r="G18" s="232" t="s">
        <v>1495</v>
      </c>
      <c r="H18" s="232" t="s">
        <v>1496</v>
      </c>
      <c r="I18" s="232"/>
      <c r="J18" s="233" t="s">
        <v>83</v>
      </c>
      <c r="K18" s="232"/>
      <c r="L18" s="232" t="s">
        <v>97</v>
      </c>
      <c r="M18" s="232" t="s">
        <v>1497</v>
      </c>
      <c r="N18" s="232" t="s">
        <v>1498</v>
      </c>
      <c r="O18" s="232"/>
      <c r="P18" s="232" t="s">
        <v>1499</v>
      </c>
      <c r="Q18" s="232" t="s">
        <v>1500</v>
      </c>
      <c r="R18" s="232"/>
      <c r="S18" s="232" t="s">
        <v>1502</v>
      </c>
      <c r="T18" s="232" t="s">
        <v>1503</v>
      </c>
      <c r="U18" s="232"/>
      <c r="V18" s="232" t="s">
        <v>1501</v>
      </c>
      <c r="W18" s="232" t="s">
        <v>105</v>
      </c>
      <c r="X18" s="232" t="s">
        <v>1504</v>
      </c>
      <c r="Y18" s="232"/>
      <c r="Z18" s="232" t="s">
        <v>1505</v>
      </c>
      <c r="AA18" s="232" t="s">
        <v>108</v>
      </c>
      <c r="AB18" s="232" t="s">
        <v>109</v>
      </c>
      <c r="AC18" s="232" t="s">
        <v>1506</v>
      </c>
      <c r="AD18" s="232" t="s">
        <v>1507</v>
      </c>
      <c r="AE18" s="234"/>
      <c r="AF18" s="279"/>
    </row>
    <row r="19" spans="2:64" x14ac:dyDescent="0.2">
      <c r="B19" s="213"/>
      <c r="C19" s="214"/>
      <c r="D19" s="214"/>
      <c r="E19" s="214"/>
      <c r="F19" s="214"/>
      <c r="G19" s="214"/>
      <c r="H19" s="214"/>
      <c r="I19" s="214"/>
      <c r="J19" s="214"/>
      <c r="K19" s="214"/>
      <c r="L19" s="214"/>
      <c r="M19" s="214"/>
      <c r="N19" s="204"/>
      <c r="O19" s="204"/>
      <c r="P19" s="214"/>
      <c r="Q19" s="214"/>
      <c r="R19" s="204"/>
      <c r="S19" s="214"/>
      <c r="T19" s="214"/>
      <c r="U19" s="214"/>
      <c r="V19" s="204"/>
      <c r="W19" s="214"/>
      <c r="X19" s="214"/>
      <c r="Y19" s="214"/>
      <c r="Z19" s="214"/>
      <c r="AA19" s="214"/>
      <c r="AB19" s="204"/>
      <c r="AC19" s="214"/>
      <c r="AD19" s="214"/>
      <c r="AE19" s="214"/>
      <c r="AF19" s="235"/>
    </row>
    <row r="20" spans="2:64" x14ac:dyDescent="0.2">
      <c r="B20" s="216" t="s">
        <v>1481</v>
      </c>
      <c r="C20" s="88">
        <v>738</v>
      </c>
      <c r="D20" s="88">
        <v>1299</v>
      </c>
      <c r="E20" s="88">
        <v>1112</v>
      </c>
      <c r="F20" s="88">
        <v>1171</v>
      </c>
      <c r="G20" s="88">
        <v>1535</v>
      </c>
      <c r="H20" s="88">
        <v>1627</v>
      </c>
      <c r="I20" s="88"/>
      <c r="J20" s="88">
        <v>1277</v>
      </c>
      <c r="K20" s="88"/>
      <c r="L20" s="88">
        <v>611</v>
      </c>
      <c r="M20" s="88">
        <v>1398</v>
      </c>
      <c r="N20" s="88">
        <v>2012</v>
      </c>
      <c r="O20" s="88"/>
      <c r="P20" s="88">
        <v>3610</v>
      </c>
      <c r="Q20" s="88">
        <v>2043</v>
      </c>
      <c r="R20" s="88"/>
      <c r="S20" s="88">
        <v>1678</v>
      </c>
      <c r="T20" s="88">
        <v>5488</v>
      </c>
      <c r="U20" s="88"/>
      <c r="V20" s="88">
        <v>1775</v>
      </c>
      <c r="W20" s="88">
        <v>2923</v>
      </c>
      <c r="X20" s="88">
        <v>767</v>
      </c>
      <c r="Y20" s="88"/>
      <c r="Z20" s="88">
        <v>2234</v>
      </c>
      <c r="AA20" s="88">
        <v>889</v>
      </c>
      <c r="AB20" s="88">
        <v>1149</v>
      </c>
      <c r="AC20" s="88">
        <v>859</v>
      </c>
      <c r="AD20" s="88">
        <v>2037</v>
      </c>
      <c r="AE20" s="88"/>
      <c r="AF20" s="89">
        <v>38232</v>
      </c>
      <c r="AI20" s="236"/>
      <c r="AJ20" s="236"/>
      <c r="AK20" s="236"/>
      <c r="AL20" s="236"/>
      <c r="AM20" s="236"/>
      <c r="AN20" s="236"/>
      <c r="AO20" s="236"/>
      <c r="AP20" s="236"/>
      <c r="AQ20" s="236"/>
      <c r="AR20" s="236"/>
      <c r="AS20" s="236"/>
      <c r="AT20" s="236"/>
      <c r="AU20" s="236"/>
      <c r="AV20" s="236"/>
      <c r="AW20" s="236"/>
      <c r="AX20" s="236"/>
      <c r="AY20" s="236"/>
      <c r="AZ20" s="236"/>
      <c r="BA20" s="236"/>
      <c r="BB20" s="236"/>
      <c r="BC20" s="236"/>
      <c r="BD20" s="236"/>
      <c r="BE20" s="236"/>
      <c r="BF20" s="236"/>
      <c r="BG20" s="236"/>
      <c r="BH20" s="236"/>
      <c r="BI20" s="236"/>
      <c r="BJ20" s="236"/>
      <c r="BK20" s="236"/>
      <c r="BL20" s="237"/>
    </row>
    <row r="21" spans="2:64" x14ac:dyDescent="0.2">
      <c r="B21" s="238"/>
      <c r="C21" s="117"/>
      <c r="D21" s="117"/>
      <c r="E21" s="117"/>
      <c r="F21" s="117"/>
      <c r="G21" s="117"/>
      <c r="H21" s="117"/>
      <c r="I21" s="117"/>
      <c r="J21" s="117"/>
      <c r="K21" s="117"/>
      <c r="L21" s="117"/>
      <c r="M21" s="117"/>
      <c r="N21" s="117"/>
      <c r="O21" s="117"/>
      <c r="P21" s="117"/>
      <c r="Q21" s="117"/>
      <c r="R21" s="117"/>
      <c r="S21" s="117"/>
      <c r="T21" s="117"/>
      <c r="U21" s="117"/>
      <c r="V21" s="117"/>
      <c r="W21" s="117"/>
      <c r="X21" s="117"/>
      <c r="Y21" s="117"/>
      <c r="Z21" s="117"/>
      <c r="AA21" s="117"/>
      <c r="AB21" s="117"/>
      <c r="AC21" s="117"/>
      <c r="AD21" s="117"/>
      <c r="AE21" s="117"/>
      <c r="AF21" s="92"/>
      <c r="AI21" s="236"/>
      <c r="AJ21" s="236"/>
      <c r="AK21" s="236"/>
      <c r="AL21" s="236"/>
      <c r="AM21" s="236"/>
      <c r="AN21" s="236"/>
      <c r="AO21" s="236"/>
      <c r="AP21" s="236"/>
      <c r="AQ21" s="236"/>
      <c r="AR21" s="236"/>
      <c r="AS21" s="236"/>
      <c r="AT21" s="236"/>
      <c r="AU21" s="236"/>
      <c r="AV21" s="236"/>
      <c r="AW21" s="236"/>
      <c r="AX21" s="236"/>
      <c r="AY21" s="236"/>
      <c r="AZ21" s="236"/>
      <c r="BA21" s="236"/>
      <c r="BB21" s="236"/>
      <c r="BC21" s="236"/>
      <c r="BD21" s="236"/>
      <c r="BE21" s="236"/>
      <c r="BF21" s="236"/>
      <c r="BG21" s="236"/>
      <c r="BH21" s="236"/>
      <c r="BI21" s="236"/>
      <c r="BJ21" s="236"/>
      <c r="BK21" s="236"/>
      <c r="BL21" s="237"/>
    </row>
    <row r="22" spans="2:64" x14ac:dyDescent="0.2">
      <c r="B22" s="216" t="s">
        <v>1425</v>
      </c>
      <c r="C22" s="88">
        <v>65</v>
      </c>
      <c r="D22" s="88">
        <v>109</v>
      </c>
      <c r="E22" s="88">
        <v>113</v>
      </c>
      <c r="F22" s="88">
        <v>117</v>
      </c>
      <c r="G22" s="88">
        <v>133</v>
      </c>
      <c r="H22" s="88">
        <v>131</v>
      </c>
      <c r="I22" s="88"/>
      <c r="J22" s="88">
        <v>93</v>
      </c>
      <c r="K22" s="88"/>
      <c r="L22" s="88">
        <v>50</v>
      </c>
      <c r="M22" s="88">
        <v>124</v>
      </c>
      <c r="N22" s="88">
        <v>200</v>
      </c>
      <c r="O22" s="88"/>
      <c r="P22" s="88">
        <v>299</v>
      </c>
      <c r="Q22" s="88">
        <v>161</v>
      </c>
      <c r="R22" s="88"/>
      <c r="S22" s="88">
        <v>144</v>
      </c>
      <c r="T22" s="88">
        <v>484</v>
      </c>
      <c r="U22" s="88"/>
      <c r="V22" s="88">
        <v>175</v>
      </c>
      <c r="W22" s="88">
        <v>326</v>
      </c>
      <c r="X22" s="88">
        <v>77</v>
      </c>
      <c r="Y22" s="88"/>
      <c r="Z22" s="88">
        <v>222</v>
      </c>
      <c r="AA22" s="88">
        <v>92</v>
      </c>
      <c r="AB22" s="88">
        <v>130</v>
      </c>
      <c r="AC22" s="88">
        <v>82</v>
      </c>
      <c r="AD22" s="88">
        <v>220</v>
      </c>
      <c r="AE22" s="88"/>
      <c r="AF22" s="89">
        <v>3547</v>
      </c>
      <c r="AI22" s="236"/>
      <c r="AJ22" s="236"/>
      <c r="AK22" s="236"/>
      <c r="AL22" s="236"/>
      <c r="AM22" s="236"/>
      <c r="AN22" s="236"/>
      <c r="AO22" s="236"/>
      <c r="AP22" s="236"/>
      <c r="AQ22" s="236"/>
      <c r="AR22" s="236"/>
      <c r="AS22" s="236"/>
      <c r="AT22" s="236"/>
      <c r="AU22" s="236"/>
      <c r="AV22" s="236"/>
      <c r="AW22" s="236"/>
      <c r="AX22" s="236"/>
      <c r="AY22" s="236"/>
      <c r="AZ22" s="236"/>
      <c r="BA22" s="236"/>
      <c r="BB22" s="236"/>
      <c r="BC22" s="236"/>
      <c r="BD22" s="236"/>
      <c r="BE22" s="236"/>
      <c r="BF22" s="236"/>
      <c r="BG22" s="236"/>
      <c r="BH22" s="236"/>
      <c r="BI22" s="236"/>
      <c r="BJ22" s="236"/>
      <c r="BK22" s="236"/>
      <c r="BL22" s="237"/>
    </row>
    <row r="23" spans="2:64" x14ac:dyDescent="0.2">
      <c r="B23" s="173" t="s">
        <v>1427</v>
      </c>
      <c r="C23" s="93">
        <v>24</v>
      </c>
      <c r="D23" s="93">
        <v>47</v>
      </c>
      <c r="E23" s="93">
        <v>30</v>
      </c>
      <c r="F23" s="93">
        <v>30</v>
      </c>
      <c r="G23" s="93">
        <v>47</v>
      </c>
      <c r="H23" s="93">
        <v>46</v>
      </c>
      <c r="I23" s="93"/>
      <c r="J23" s="93">
        <v>35</v>
      </c>
      <c r="K23" s="93"/>
      <c r="L23" s="93">
        <v>14</v>
      </c>
      <c r="M23" s="93">
        <v>38</v>
      </c>
      <c r="N23" s="93">
        <v>87</v>
      </c>
      <c r="O23" s="93"/>
      <c r="P23" s="93">
        <v>90</v>
      </c>
      <c r="Q23" s="93">
        <v>44</v>
      </c>
      <c r="R23" s="93"/>
      <c r="S23" s="93">
        <v>49</v>
      </c>
      <c r="T23" s="93">
        <v>138</v>
      </c>
      <c r="U23" s="93"/>
      <c r="V23" s="93">
        <v>65</v>
      </c>
      <c r="W23" s="93">
        <v>106</v>
      </c>
      <c r="X23" s="93">
        <v>28</v>
      </c>
      <c r="Y23" s="93"/>
      <c r="Z23" s="93">
        <v>84</v>
      </c>
      <c r="AA23" s="93">
        <v>38</v>
      </c>
      <c r="AB23" s="93">
        <v>44</v>
      </c>
      <c r="AC23" s="93">
        <v>23</v>
      </c>
      <c r="AD23" s="93">
        <v>70</v>
      </c>
      <c r="AE23" s="118"/>
      <c r="AF23" s="98">
        <v>1177</v>
      </c>
      <c r="AI23" s="236"/>
      <c r="AJ23" s="236"/>
      <c r="AK23" s="236"/>
      <c r="AL23" s="236"/>
      <c r="AM23" s="236"/>
      <c r="AN23" s="236"/>
      <c r="AO23" s="236"/>
      <c r="AP23" s="236"/>
      <c r="AQ23" s="236"/>
      <c r="AR23" s="236"/>
      <c r="AS23" s="236"/>
      <c r="AT23" s="236"/>
      <c r="AU23" s="236"/>
      <c r="AV23" s="236"/>
      <c r="AW23" s="236"/>
      <c r="AX23" s="236"/>
      <c r="AY23" s="236"/>
      <c r="AZ23" s="236"/>
      <c r="BA23" s="236"/>
      <c r="BB23" s="236"/>
      <c r="BC23" s="236"/>
      <c r="BD23" s="236"/>
      <c r="BE23" s="236"/>
      <c r="BF23" s="236"/>
      <c r="BG23" s="236"/>
      <c r="BH23" s="236"/>
      <c r="BI23" s="236"/>
      <c r="BJ23" s="236"/>
      <c r="BK23" s="236"/>
      <c r="BL23" s="237"/>
    </row>
    <row r="24" spans="2:64" x14ac:dyDescent="0.2">
      <c r="B24" s="173" t="s">
        <v>1428</v>
      </c>
      <c r="C24" s="93">
        <v>3</v>
      </c>
      <c r="D24" s="93">
        <v>17</v>
      </c>
      <c r="E24" s="93">
        <v>10</v>
      </c>
      <c r="F24" s="93">
        <v>10</v>
      </c>
      <c r="G24" s="93">
        <v>16</v>
      </c>
      <c r="H24" s="93">
        <v>18</v>
      </c>
      <c r="I24" s="93"/>
      <c r="J24" s="93">
        <v>14</v>
      </c>
      <c r="K24" s="93"/>
      <c r="L24" s="93">
        <v>4</v>
      </c>
      <c r="M24" s="93">
        <v>15</v>
      </c>
      <c r="N24" s="93">
        <v>35</v>
      </c>
      <c r="O24" s="93"/>
      <c r="P24" s="93">
        <v>42</v>
      </c>
      <c r="Q24" s="93">
        <v>17</v>
      </c>
      <c r="R24" s="93"/>
      <c r="S24" s="93">
        <v>19</v>
      </c>
      <c r="T24" s="93">
        <v>49</v>
      </c>
      <c r="U24" s="93"/>
      <c r="V24" s="93">
        <v>26</v>
      </c>
      <c r="W24" s="93">
        <v>44</v>
      </c>
      <c r="X24" s="93">
        <v>14</v>
      </c>
      <c r="Y24" s="93"/>
      <c r="Z24" s="93">
        <v>37</v>
      </c>
      <c r="AA24" s="93">
        <v>13</v>
      </c>
      <c r="AB24" s="93">
        <v>20</v>
      </c>
      <c r="AC24" s="93">
        <v>9</v>
      </c>
      <c r="AD24" s="93">
        <v>32</v>
      </c>
      <c r="AE24" s="118"/>
      <c r="AF24" s="98">
        <v>464</v>
      </c>
      <c r="AI24" s="236"/>
      <c r="AJ24" s="236"/>
      <c r="AK24" s="236"/>
      <c r="AL24" s="236"/>
      <c r="AM24" s="236"/>
      <c r="AN24" s="236"/>
      <c r="AO24" s="236"/>
      <c r="AP24" s="236"/>
      <c r="AQ24" s="236"/>
      <c r="AR24" s="236"/>
      <c r="AS24" s="236"/>
      <c r="AT24" s="236"/>
      <c r="AU24" s="236"/>
      <c r="AV24" s="236"/>
      <c r="AW24" s="236"/>
      <c r="AX24" s="236"/>
      <c r="AY24" s="236"/>
      <c r="AZ24" s="236"/>
      <c r="BA24" s="236"/>
      <c r="BB24" s="236"/>
      <c r="BC24" s="236"/>
      <c r="BD24" s="236"/>
      <c r="BE24" s="236"/>
      <c r="BF24" s="236"/>
      <c r="BG24" s="236"/>
      <c r="BH24" s="236"/>
      <c r="BI24" s="236"/>
      <c r="BJ24" s="236"/>
      <c r="BK24" s="236"/>
      <c r="BL24" s="237"/>
    </row>
    <row r="25" spans="2:64" x14ac:dyDescent="0.2">
      <c r="B25" s="173" t="s">
        <v>1429</v>
      </c>
      <c r="C25" s="93">
        <v>4</v>
      </c>
      <c r="D25" s="93">
        <v>5</v>
      </c>
      <c r="E25" s="93">
        <v>7</v>
      </c>
      <c r="F25" s="93">
        <v>4</v>
      </c>
      <c r="G25" s="93">
        <v>5</v>
      </c>
      <c r="H25" s="93">
        <v>4</v>
      </c>
      <c r="I25" s="93"/>
      <c r="J25" s="93">
        <v>6</v>
      </c>
      <c r="K25" s="93"/>
      <c r="L25" s="93">
        <v>3</v>
      </c>
      <c r="M25" s="93">
        <v>5</v>
      </c>
      <c r="N25" s="93">
        <v>9</v>
      </c>
      <c r="O25" s="93"/>
      <c r="P25" s="93">
        <v>8</v>
      </c>
      <c r="Q25" s="93">
        <v>5</v>
      </c>
      <c r="R25" s="93"/>
      <c r="S25" s="93">
        <v>12</v>
      </c>
      <c r="T25" s="93">
        <v>17</v>
      </c>
      <c r="U25" s="93"/>
      <c r="V25" s="93">
        <v>10</v>
      </c>
      <c r="W25" s="93">
        <v>17</v>
      </c>
      <c r="X25" s="93">
        <v>3</v>
      </c>
      <c r="Y25" s="93"/>
      <c r="Z25" s="93">
        <v>10</v>
      </c>
      <c r="AA25" s="93">
        <v>6</v>
      </c>
      <c r="AB25" s="93">
        <v>9</v>
      </c>
      <c r="AC25" s="93">
        <v>5</v>
      </c>
      <c r="AD25" s="93">
        <v>12</v>
      </c>
      <c r="AE25" s="118"/>
      <c r="AF25" s="98">
        <v>166</v>
      </c>
      <c r="AI25" s="236"/>
      <c r="AJ25" s="236"/>
      <c r="AK25" s="236"/>
      <c r="AL25" s="236"/>
      <c r="AM25" s="236"/>
      <c r="AN25" s="236"/>
      <c r="AO25" s="236"/>
      <c r="AP25" s="236"/>
      <c r="AQ25" s="236"/>
      <c r="AR25" s="236"/>
      <c r="AS25" s="236"/>
      <c r="AT25" s="236"/>
      <c r="AU25" s="236"/>
      <c r="AV25" s="236"/>
      <c r="AW25" s="236"/>
      <c r="AX25" s="236"/>
      <c r="AY25" s="236"/>
      <c r="AZ25" s="236"/>
      <c r="BA25" s="236"/>
      <c r="BB25" s="236"/>
      <c r="BC25" s="236"/>
      <c r="BD25" s="236"/>
      <c r="BE25" s="236"/>
      <c r="BF25" s="236"/>
      <c r="BG25" s="236"/>
      <c r="BH25" s="236"/>
      <c r="BI25" s="236"/>
      <c r="BJ25" s="236"/>
      <c r="BK25" s="236"/>
      <c r="BL25" s="237"/>
    </row>
    <row r="26" spans="2:64" x14ac:dyDescent="0.2">
      <c r="B26" s="173" t="s">
        <v>46</v>
      </c>
      <c r="C26" s="93">
        <v>17</v>
      </c>
      <c r="D26" s="93">
        <v>25</v>
      </c>
      <c r="E26" s="93">
        <v>15</v>
      </c>
      <c r="F26" s="93">
        <v>16</v>
      </c>
      <c r="G26" s="93">
        <v>26</v>
      </c>
      <c r="H26" s="93">
        <v>24</v>
      </c>
      <c r="I26" s="93"/>
      <c r="J26" s="93">
        <v>16</v>
      </c>
      <c r="K26" s="93"/>
      <c r="L26" s="93">
        <v>7</v>
      </c>
      <c r="M26" s="93">
        <v>18</v>
      </c>
      <c r="N26" s="93">
        <v>43</v>
      </c>
      <c r="O26" s="93"/>
      <c r="P26" s="93">
        <v>42</v>
      </c>
      <c r="Q26" s="93">
        <v>23</v>
      </c>
      <c r="R26" s="93"/>
      <c r="S26" s="93">
        <v>18</v>
      </c>
      <c r="T26" s="93">
        <v>74</v>
      </c>
      <c r="U26" s="93"/>
      <c r="V26" s="93">
        <v>31</v>
      </c>
      <c r="W26" s="93">
        <v>48</v>
      </c>
      <c r="X26" s="93">
        <v>13</v>
      </c>
      <c r="Y26" s="93"/>
      <c r="Z26" s="93">
        <v>38</v>
      </c>
      <c r="AA26" s="93">
        <v>19</v>
      </c>
      <c r="AB26" s="93">
        <v>16</v>
      </c>
      <c r="AC26" s="93">
        <v>10</v>
      </c>
      <c r="AD26" s="93">
        <v>28</v>
      </c>
      <c r="AE26" s="118"/>
      <c r="AF26" s="98">
        <v>567</v>
      </c>
      <c r="AI26" s="236"/>
      <c r="AJ26" s="236"/>
      <c r="AK26" s="236"/>
      <c r="AL26" s="236"/>
      <c r="AM26" s="236"/>
      <c r="AN26" s="236"/>
      <c r="AO26" s="236"/>
      <c r="AP26" s="236"/>
      <c r="AQ26" s="236"/>
      <c r="AR26" s="236"/>
      <c r="AS26" s="236"/>
      <c r="AT26" s="236"/>
      <c r="AU26" s="236"/>
      <c r="AV26" s="236"/>
      <c r="AW26" s="236"/>
      <c r="AX26" s="236"/>
      <c r="AY26" s="236"/>
      <c r="AZ26" s="236"/>
      <c r="BA26" s="236"/>
      <c r="BB26" s="236"/>
      <c r="BC26" s="236"/>
      <c r="BD26" s="236"/>
      <c r="BE26" s="236"/>
      <c r="BF26" s="236"/>
      <c r="BG26" s="236"/>
      <c r="BH26" s="236"/>
      <c r="BI26" s="236"/>
      <c r="BJ26" s="236"/>
      <c r="BK26" s="236"/>
      <c r="BL26" s="237"/>
    </row>
    <row r="27" spans="2:64" x14ac:dyDescent="0.2">
      <c r="B27" s="173" t="s">
        <v>1430</v>
      </c>
      <c r="C27" s="93">
        <v>13</v>
      </c>
      <c r="D27" s="93">
        <v>19</v>
      </c>
      <c r="E27" s="93">
        <v>21</v>
      </c>
      <c r="F27" s="93">
        <v>24</v>
      </c>
      <c r="G27" s="93">
        <v>21</v>
      </c>
      <c r="H27" s="93">
        <v>22</v>
      </c>
      <c r="I27" s="93"/>
      <c r="J27" s="93">
        <v>20</v>
      </c>
      <c r="K27" s="93"/>
      <c r="L27" s="93">
        <v>14</v>
      </c>
      <c r="M27" s="93">
        <v>30</v>
      </c>
      <c r="N27" s="93">
        <v>32</v>
      </c>
      <c r="O27" s="93"/>
      <c r="P27" s="93">
        <v>58</v>
      </c>
      <c r="Q27" s="93">
        <v>29</v>
      </c>
      <c r="R27" s="93"/>
      <c r="S27" s="93">
        <v>29</v>
      </c>
      <c r="T27" s="93">
        <v>89</v>
      </c>
      <c r="U27" s="93"/>
      <c r="V27" s="93">
        <v>29</v>
      </c>
      <c r="W27" s="93">
        <v>56</v>
      </c>
      <c r="X27" s="93">
        <v>19</v>
      </c>
      <c r="Y27" s="93"/>
      <c r="Z27" s="93">
        <v>38</v>
      </c>
      <c r="AA27" s="93">
        <v>18</v>
      </c>
      <c r="AB27" s="93">
        <v>25</v>
      </c>
      <c r="AC27" s="93">
        <v>12</v>
      </c>
      <c r="AD27" s="93">
        <v>49</v>
      </c>
      <c r="AE27" s="118"/>
      <c r="AF27" s="98">
        <v>667</v>
      </c>
      <c r="AI27" s="236"/>
      <c r="AJ27" s="236"/>
      <c r="AK27" s="236"/>
      <c r="AL27" s="236"/>
      <c r="AM27" s="236"/>
      <c r="AN27" s="236"/>
      <c r="AO27" s="236"/>
      <c r="AP27" s="236"/>
      <c r="AQ27" s="236"/>
      <c r="AR27" s="236"/>
      <c r="AS27" s="236"/>
      <c r="AT27" s="236"/>
      <c r="AU27" s="236"/>
      <c r="AV27" s="236"/>
      <c r="AW27" s="236"/>
      <c r="AX27" s="236"/>
      <c r="AY27" s="236"/>
      <c r="AZ27" s="236"/>
      <c r="BA27" s="236"/>
      <c r="BB27" s="236"/>
      <c r="BC27" s="236"/>
      <c r="BD27" s="236"/>
      <c r="BE27" s="236"/>
      <c r="BF27" s="236"/>
      <c r="BG27" s="236"/>
      <c r="BH27" s="236"/>
      <c r="BI27" s="236"/>
      <c r="BJ27" s="236"/>
      <c r="BK27" s="236"/>
      <c r="BL27" s="237"/>
    </row>
    <row r="28" spans="2:64" x14ac:dyDescent="0.2">
      <c r="B28" s="178"/>
      <c r="C28" s="93"/>
      <c r="D28" s="93"/>
      <c r="E28" s="93"/>
      <c r="F28" s="93"/>
      <c r="G28" s="93"/>
      <c r="H28" s="93"/>
      <c r="I28" s="93"/>
      <c r="J28" s="93"/>
      <c r="K28" s="93"/>
      <c r="L28" s="93"/>
      <c r="M28" s="93"/>
      <c r="N28" s="93"/>
      <c r="O28" s="93"/>
      <c r="P28" s="93"/>
      <c r="Q28" s="93"/>
      <c r="R28" s="93"/>
      <c r="S28" s="93"/>
      <c r="T28" s="93"/>
      <c r="U28" s="93"/>
      <c r="V28" s="93"/>
      <c r="W28" s="93"/>
      <c r="X28" s="93"/>
      <c r="Y28" s="93"/>
      <c r="Z28" s="93"/>
      <c r="AA28" s="93"/>
      <c r="AB28" s="93"/>
      <c r="AC28" s="93"/>
      <c r="AD28" s="93"/>
      <c r="AE28" s="93"/>
      <c r="AF28" s="94"/>
      <c r="AI28" s="236"/>
      <c r="AJ28" s="236"/>
      <c r="AK28" s="236"/>
      <c r="AL28" s="236"/>
      <c r="AM28" s="236"/>
      <c r="AN28" s="236"/>
      <c r="AO28" s="236"/>
      <c r="AP28" s="236"/>
      <c r="AQ28" s="236"/>
      <c r="AR28" s="236"/>
      <c r="AS28" s="236"/>
      <c r="AT28" s="236"/>
      <c r="AU28" s="236"/>
      <c r="AV28" s="236"/>
      <c r="AW28" s="236"/>
      <c r="AX28" s="236"/>
      <c r="AY28" s="236"/>
      <c r="AZ28" s="236"/>
      <c r="BA28" s="236"/>
      <c r="BB28" s="236"/>
      <c r="BC28" s="236"/>
      <c r="BD28" s="236"/>
      <c r="BE28" s="236"/>
      <c r="BF28" s="236"/>
      <c r="BG28" s="236"/>
      <c r="BH28" s="236"/>
      <c r="BI28" s="236"/>
      <c r="BJ28" s="236"/>
      <c r="BK28" s="236"/>
      <c r="BL28" s="237"/>
    </row>
    <row r="29" spans="2:64" x14ac:dyDescent="0.2">
      <c r="B29" s="216" t="s">
        <v>1431</v>
      </c>
      <c r="C29" s="88">
        <v>76</v>
      </c>
      <c r="D29" s="88">
        <v>138</v>
      </c>
      <c r="E29" s="88">
        <v>101</v>
      </c>
      <c r="F29" s="88">
        <v>89</v>
      </c>
      <c r="G29" s="88">
        <v>114</v>
      </c>
      <c r="H29" s="88">
        <v>126</v>
      </c>
      <c r="I29" s="88"/>
      <c r="J29" s="88">
        <v>101</v>
      </c>
      <c r="K29" s="88"/>
      <c r="L29" s="88">
        <v>45</v>
      </c>
      <c r="M29" s="88">
        <v>97</v>
      </c>
      <c r="N29" s="88">
        <v>190</v>
      </c>
      <c r="O29" s="88"/>
      <c r="P29" s="88">
        <v>515</v>
      </c>
      <c r="Q29" s="88">
        <v>219</v>
      </c>
      <c r="R29" s="88"/>
      <c r="S29" s="88">
        <v>143</v>
      </c>
      <c r="T29" s="88">
        <v>417</v>
      </c>
      <c r="U29" s="88"/>
      <c r="V29" s="88">
        <v>169</v>
      </c>
      <c r="W29" s="88">
        <v>249</v>
      </c>
      <c r="X29" s="88">
        <v>57</v>
      </c>
      <c r="Y29" s="88"/>
      <c r="Z29" s="88">
        <v>206</v>
      </c>
      <c r="AA29" s="88">
        <v>84</v>
      </c>
      <c r="AB29" s="88">
        <v>96</v>
      </c>
      <c r="AC29" s="88">
        <v>66</v>
      </c>
      <c r="AD29" s="88">
        <v>183</v>
      </c>
      <c r="AE29" s="88">
        <v>3481</v>
      </c>
      <c r="AF29" s="89">
        <v>3481</v>
      </c>
      <c r="AI29" s="236"/>
      <c r="AJ29" s="236"/>
      <c r="AK29" s="236"/>
      <c r="AL29" s="236"/>
      <c r="AM29" s="236"/>
      <c r="AN29" s="236"/>
      <c r="AO29" s="236"/>
      <c r="AP29" s="236"/>
      <c r="AQ29" s="236"/>
      <c r="AR29" s="236"/>
      <c r="AS29" s="236"/>
      <c r="AT29" s="236"/>
      <c r="AU29" s="236"/>
      <c r="AV29" s="236"/>
      <c r="AW29" s="236"/>
      <c r="AX29" s="236"/>
      <c r="AY29" s="236"/>
      <c r="AZ29" s="236"/>
      <c r="BA29" s="236"/>
      <c r="BB29" s="236"/>
      <c r="BC29" s="236"/>
      <c r="BD29" s="236"/>
      <c r="BE29" s="236"/>
      <c r="BF29" s="236"/>
      <c r="BG29" s="236"/>
      <c r="BH29" s="236"/>
      <c r="BI29" s="236"/>
      <c r="BJ29" s="236"/>
      <c r="BK29" s="236"/>
      <c r="BL29" s="237"/>
    </row>
    <row r="30" spans="2:64" x14ac:dyDescent="0.2">
      <c r="B30" s="177" t="s">
        <v>1433</v>
      </c>
      <c r="C30" s="93">
        <v>26</v>
      </c>
      <c r="D30" s="93">
        <v>49</v>
      </c>
      <c r="E30" s="93">
        <v>38</v>
      </c>
      <c r="F30" s="93">
        <v>21</v>
      </c>
      <c r="G30" s="93">
        <v>38</v>
      </c>
      <c r="H30" s="93">
        <v>44</v>
      </c>
      <c r="I30" s="93"/>
      <c r="J30" s="93">
        <v>43</v>
      </c>
      <c r="K30" s="93"/>
      <c r="L30" s="93">
        <v>17</v>
      </c>
      <c r="M30" s="93">
        <v>25</v>
      </c>
      <c r="N30" s="93">
        <v>50</v>
      </c>
      <c r="O30" s="93"/>
      <c r="P30" s="93">
        <v>82</v>
      </c>
      <c r="Q30" s="93">
        <v>56</v>
      </c>
      <c r="R30" s="93"/>
      <c r="S30" s="93">
        <v>50</v>
      </c>
      <c r="T30" s="93">
        <v>165</v>
      </c>
      <c r="U30" s="93"/>
      <c r="V30" s="93">
        <v>68</v>
      </c>
      <c r="W30" s="93">
        <v>95</v>
      </c>
      <c r="X30" s="93">
        <v>28</v>
      </c>
      <c r="Y30" s="93"/>
      <c r="Z30" s="93">
        <v>99</v>
      </c>
      <c r="AA30" s="93">
        <v>27</v>
      </c>
      <c r="AB30" s="93">
        <v>42</v>
      </c>
      <c r="AC30" s="93">
        <v>28</v>
      </c>
      <c r="AD30" s="93">
        <v>89</v>
      </c>
      <c r="AE30" s="118"/>
      <c r="AF30" s="98">
        <v>1180</v>
      </c>
      <c r="AI30" s="236"/>
      <c r="AJ30" s="236"/>
      <c r="AK30" s="236"/>
      <c r="AL30" s="236"/>
      <c r="AM30" s="236"/>
      <c r="AN30" s="236"/>
      <c r="AO30" s="236"/>
      <c r="AP30" s="236"/>
      <c r="AQ30" s="236"/>
      <c r="AR30" s="236"/>
      <c r="AS30" s="236"/>
      <c r="AT30" s="236"/>
      <c r="AU30" s="236"/>
      <c r="AV30" s="236"/>
      <c r="AW30" s="236"/>
      <c r="AX30" s="236"/>
      <c r="AY30" s="236"/>
      <c r="AZ30" s="236"/>
      <c r="BA30" s="236"/>
      <c r="BB30" s="236"/>
      <c r="BC30" s="236"/>
      <c r="BD30" s="236"/>
      <c r="BE30" s="236"/>
      <c r="BF30" s="236"/>
      <c r="BG30" s="236"/>
      <c r="BH30" s="236"/>
      <c r="BI30" s="236"/>
      <c r="BJ30" s="236"/>
      <c r="BK30" s="236"/>
      <c r="BL30" s="237"/>
    </row>
    <row r="31" spans="2:64" x14ac:dyDescent="0.2">
      <c r="B31" s="177" t="s">
        <v>1434</v>
      </c>
      <c r="C31" s="93">
        <v>12</v>
      </c>
      <c r="D31" s="93">
        <v>19</v>
      </c>
      <c r="E31" s="93">
        <v>8</v>
      </c>
      <c r="F31" s="93">
        <v>15</v>
      </c>
      <c r="G31" s="93">
        <v>10</v>
      </c>
      <c r="H31" s="93">
        <v>8</v>
      </c>
      <c r="I31" s="93"/>
      <c r="J31" s="93">
        <v>13</v>
      </c>
      <c r="K31" s="93"/>
      <c r="L31" s="93">
        <v>5</v>
      </c>
      <c r="M31" s="93">
        <v>5</v>
      </c>
      <c r="N31" s="93">
        <v>21</v>
      </c>
      <c r="O31" s="93"/>
      <c r="P31" s="93">
        <v>42</v>
      </c>
      <c r="Q31" s="93">
        <v>17</v>
      </c>
      <c r="R31" s="93"/>
      <c r="S31" s="93">
        <v>8</v>
      </c>
      <c r="T31" s="93">
        <v>34</v>
      </c>
      <c r="U31" s="93"/>
      <c r="V31" s="93">
        <v>17</v>
      </c>
      <c r="W31" s="93">
        <v>21</v>
      </c>
      <c r="X31" s="93">
        <v>6</v>
      </c>
      <c r="Y31" s="93"/>
      <c r="Z31" s="93">
        <v>16</v>
      </c>
      <c r="AA31" s="93">
        <v>3</v>
      </c>
      <c r="AB31" s="93">
        <v>7</v>
      </c>
      <c r="AC31" s="93">
        <v>3</v>
      </c>
      <c r="AD31" s="93">
        <v>16</v>
      </c>
      <c r="AE31" s="118"/>
      <c r="AF31" s="98">
        <v>306</v>
      </c>
      <c r="AI31" s="236"/>
      <c r="AJ31" s="236"/>
      <c r="AK31" s="236"/>
      <c r="AL31" s="236"/>
      <c r="AM31" s="236"/>
      <c r="AN31" s="236"/>
      <c r="AO31" s="236"/>
      <c r="AP31" s="236"/>
      <c r="AQ31" s="236"/>
      <c r="AR31" s="236"/>
      <c r="AS31" s="236"/>
      <c r="AT31" s="236"/>
      <c r="AU31" s="236"/>
      <c r="AV31" s="236"/>
      <c r="AW31" s="236"/>
      <c r="AX31" s="236"/>
      <c r="AY31" s="236"/>
      <c r="AZ31" s="236"/>
      <c r="BA31" s="236"/>
      <c r="BB31" s="236"/>
      <c r="BC31" s="236"/>
      <c r="BD31" s="236"/>
      <c r="BE31" s="236"/>
      <c r="BF31" s="236"/>
      <c r="BG31" s="236"/>
      <c r="BH31" s="236"/>
      <c r="BI31" s="236"/>
      <c r="BJ31" s="236"/>
      <c r="BK31" s="236"/>
      <c r="BL31" s="237"/>
    </row>
    <row r="32" spans="2:64" x14ac:dyDescent="0.2">
      <c r="B32" s="190"/>
      <c r="C32" s="97"/>
      <c r="D32" s="97"/>
      <c r="E32" s="97"/>
      <c r="F32" s="97"/>
      <c r="G32" s="97"/>
      <c r="H32" s="97"/>
      <c r="I32" s="97"/>
      <c r="J32" s="97"/>
      <c r="K32" s="97"/>
      <c r="L32" s="97"/>
      <c r="M32" s="97"/>
      <c r="N32" s="97"/>
      <c r="O32" s="97"/>
      <c r="P32" s="97"/>
      <c r="Q32" s="97"/>
      <c r="R32" s="97"/>
      <c r="S32" s="97"/>
      <c r="T32" s="97"/>
      <c r="U32" s="97"/>
      <c r="V32" s="97"/>
      <c r="W32" s="97"/>
      <c r="X32" s="97"/>
      <c r="Y32" s="97"/>
      <c r="Z32" s="97"/>
      <c r="AA32" s="97"/>
      <c r="AB32" s="97"/>
      <c r="AC32" s="97"/>
      <c r="AD32" s="97"/>
      <c r="AE32" s="97"/>
      <c r="AF32" s="98"/>
      <c r="AI32" s="236"/>
      <c r="AJ32" s="236"/>
      <c r="AK32" s="236"/>
      <c r="AL32" s="236"/>
      <c r="AM32" s="236"/>
      <c r="AN32" s="236"/>
      <c r="AO32" s="236"/>
      <c r="AP32" s="236"/>
      <c r="AQ32" s="236"/>
      <c r="AR32" s="236"/>
      <c r="AS32" s="236"/>
      <c r="AT32" s="236"/>
      <c r="AU32" s="236"/>
      <c r="AV32" s="236"/>
      <c r="AW32" s="236"/>
      <c r="AX32" s="236"/>
      <c r="AY32" s="236"/>
      <c r="AZ32" s="236"/>
      <c r="BA32" s="236"/>
      <c r="BB32" s="236"/>
      <c r="BC32" s="236"/>
      <c r="BD32" s="236"/>
      <c r="BE32" s="236"/>
      <c r="BF32" s="236"/>
      <c r="BG32" s="236"/>
      <c r="BH32" s="236"/>
      <c r="BI32" s="236"/>
      <c r="BJ32" s="236"/>
      <c r="BK32" s="236"/>
      <c r="BL32" s="237"/>
    </row>
    <row r="33" spans="2:64" x14ac:dyDescent="0.2">
      <c r="B33" s="216" t="s">
        <v>1435</v>
      </c>
      <c r="C33" s="88">
        <v>154</v>
      </c>
      <c r="D33" s="88">
        <v>264</v>
      </c>
      <c r="E33" s="88">
        <v>199</v>
      </c>
      <c r="F33" s="88">
        <v>228</v>
      </c>
      <c r="G33" s="88">
        <v>284</v>
      </c>
      <c r="H33" s="88">
        <v>315</v>
      </c>
      <c r="I33" s="88"/>
      <c r="J33" s="88">
        <v>226</v>
      </c>
      <c r="K33" s="88"/>
      <c r="L33" s="88">
        <v>141</v>
      </c>
      <c r="M33" s="88">
        <v>335</v>
      </c>
      <c r="N33" s="88">
        <v>498</v>
      </c>
      <c r="O33" s="88"/>
      <c r="P33" s="88">
        <v>815</v>
      </c>
      <c r="Q33" s="88">
        <v>508</v>
      </c>
      <c r="R33" s="88"/>
      <c r="S33" s="88">
        <v>436</v>
      </c>
      <c r="T33" s="88">
        <v>1553</v>
      </c>
      <c r="U33" s="88"/>
      <c r="V33" s="88">
        <v>435</v>
      </c>
      <c r="W33" s="88">
        <v>723</v>
      </c>
      <c r="X33" s="88">
        <v>198</v>
      </c>
      <c r="Y33" s="88"/>
      <c r="Z33" s="88">
        <v>630</v>
      </c>
      <c r="AA33" s="88">
        <v>241</v>
      </c>
      <c r="AB33" s="88">
        <v>296</v>
      </c>
      <c r="AC33" s="88">
        <v>218</v>
      </c>
      <c r="AD33" s="88">
        <v>591</v>
      </c>
      <c r="AE33" s="88"/>
      <c r="AF33" s="89">
        <v>9288</v>
      </c>
      <c r="AI33" s="236"/>
      <c r="AJ33" s="236"/>
      <c r="AK33" s="236"/>
      <c r="AL33" s="236"/>
      <c r="AM33" s="236"/>
      <c r="AN33" s="236"/>
      <c r="AO33" s="236"/>
      <c r="AP33" s="236"/>
      <c r="AQ33" s="236"/>
      <c r="AR33" s="236"/>
      <c r="AS33" s="236"/>
      <c r="AT33" s="236"/>
      <c r="AU33" s="236"/>
      <c r="AV33" s="236"/>
      <c r="AW33" s="236"/>
      <c r="AX33" s="236"/>
      <c r="AY33" s="236"/>
      <c r="AZ33" s="236"/>
      <c r="BA33" s="236"/>
      <c r="BB33" s="236"/>
      <c r="BC33" s="236"/>
      <c r="BD33" s="236"/>
      <c r="BE33" s="236"/>
      <c r="BF33" s="236"/>
      <c r="BG33" s="236"/>
      <c r="BH33" s="236"/>
      <c r="BI33" s="236"/>
      <c r="BJ33" s="236"/>
      <c r="BK33" s="236"/>
      <c r="BL33" s="237"/>
    </row>
    <row r="34" spans="2:64" x14ac:dyDescent="0.2">
      <c r="B34" s="173" t="s">
        <v>1437</v>
      </c>
      <c r="C34" s="97">
        <v>4</v>
      </c>
      <c r="D34" s="97">
        <v>8</v>
      </c>
      <c r="E34" s="97">
        <v>4</v>
      </c>
      <c r="F34" s="97">
        <v>13</v>
      </c>
      <c r="G34" s="97">
        <v>3</v>
      </c>
      <c r="H34" s="97">
        <v>8</v>
      </c>
      <c r="I34" s="97"/>
      <c r="J34" s="97">
        <v>11</v>
      </c>
      <c r="K34" s="97"/>
      <c r="L34" s="97" t="s">
        <v>132</v>
      </c>
      <c r="M34" s="97" t="s">
        <v>132</v>
      </c>
      <c r="N34" s="97">
        <v>13</v>
      </c>
      <c r="O34" s="97"/>
      <c r="P34" s="97">
        <v>23</v>
      </c>
      <c r="Q34" s="97">
        <v>10</v>
      </c>
      <c r="R34" s="97"/>
      <c r="S34" s="97">
        <v>9</v>
      </c>
      <c r="T34" s="97">
        <v>25</v>
      </c>
      <c r="U34" s="97"/>
      <c r="V34" s="97">
        <v>13</v>
      </c>
      <c r="W34" s="97">
        <v>16</v>
      </c>
      <c r="X34" s="97">
        <v>4</v>
      </c>
      <c r="Y34" s="97"/>
      <c r="Z34" s="97">
        <v>17</v>
      </c>
      <c r="AA34" s="97">
        <v>8</v>
      </c>
      <c r="AB34" s="97">
        <v>9</v>
      </c>
      <c r="AC34" s="97">
        <v>10</v>
      </c>
      <c r="AD34" s="97">
        <v>9</v>
      </c>
      <c r="AE34" s="97">
        <v>231</v>
      </c>
      <c r="AF34" s="98">
        <v>231</v>
      </c>
      <c r="AI34" s="236"/>
      <c r="AJ34" s="236"/>
      <c r="AK34" s="236"/>
      <c r="AL34" s="236"/>
      <c r="AM34" s="236"/>
      <c r="AN34" s="236"/>
      <c r="AO34" s="236"/>
      <c r="AP34" s="236"/>
      <c r="AQ34" s="236"/>
      <c r="AR34" s="236"/>
      <c r="AS34" s="236"/>
      <c r="AT34" s="236"/>
      <c r="AU34" s="236"/>
      <c r="AV34" s="236"/>
      <c r="AW34" s="236"/>
      <c r="AX34" s="236"/>
      <c r="AY34" s="236"/>
      <c r="AZ34" s="236"/>
      <c r="BA34" s="236"/>
      <c r="BB34" s="236"/>
      <c r="BC34" s="236"/>
      <c r="BD34" s="236"/>
      <c r="BE34" s="236"/>
      <c r="BF34" s="236"/>
      <c r="BG34" s="236"/>
      <c r="BH34" s="236"/>
      <c r="BI34" s="236"/>
      <c r="BJ34" s="236"/>
      <c r="BK34" s="236"/>
      <c r="BL34" s="237"/>
    </row>
    <row r="35" spans="2:64" x14ac:dyDescent="0.2">
      <c r="B35" s="173" t="s">
        <v>1438</v>
      </c>
      <c r="C35" s="97">
        <v>8</v>
      </c>
      <c r="D35" s="97">
        <v>14</v>
      </c>
      <c r="E35" s="97">
        <v>11</v>
      </c>
      <c r="F35" s="97">
        <v>13</v>
      </c>
      <c r="G35" s="97">
        <v>6</v>
      </c>
      <c r="H35" s="97">
        <v>14</v>
      </c>
      <c r="I35" s="97"/>
      <c r="J35" s="97">
        <v>8</v>
      </c>
      <c r="K35" s="97"/>
      <c r="L35" s="97">
        <v>6</v>
      </c>
      <c r="M35" s="97">
        <v>16</v>
      </c>
      <c r="N35" s="97">
        <v>14</v>
      </c>
      <c r="O35" s="97"/>
      <c r="P35" s="97">
        <v>22</v>
      </c>
      <c r="Q35" s="97">
        <v>12</v>
      </c>
      <c r="R35" s="97"/>
      <c r="S35" s="97">
        <v>19</v>
      </c>
      <c r="T35" s="97">
        <v>28</v>
      </c>
      <c r="U35" s="97"/>
      <c r="V35" s="97" t="s">
        <v>132</v>
      </c>
      <c r="W35" s="97">
        <v>18</v>
      </c>
      <c r="X35" s="97" t="s">
        <v>132</v>
      </c>
      <c r="Y35" s="97"/>
      <c r="Z35" s="97">
        <v>21</v>
      </c>
      <c r="AA35" s="97">
        <v>4</v>
      </c>
      <c r="AB35" s="97">
        <v>11</v>
      </c>
      <c r="AC35" s="97">
        <v>6</v>
      </c>
      <c r="AD35" s="97">
        <v>18</v>
      </c>
      <c r="AE35" s="97">
        <v>285</v>
      </c>
      <c r="AF35" s="98">
        <v>285</v>
      </c>
      <c r="AI35" s="236"/>
      <c r="AJ35" s="236"/>
      <c r="AK35" s="236"/>
      <c r="AL35" s="236"/>
      <c r="AM35" s="236"/>
      <c r="AN35" s="236"/>
      <c r="AO35" s="236"/>
      <c r="AP35" s="236"/>
      <c r="AQ35" s="236"/>
      <c r="AR35" s="236"/>
      <c r="AS35" s="236"/>
      <c r="AT35" s="236"/>
      <c r="AU35" s="236"/>
      <c r="AV35" s="236"/>
      <c r="AW35" s="236"/>
      <c r="AX35" s="236"/>
      <c r="AY35" s="236"/>
      <c r="AZ35" s="236"/>
      <c r="BA35" s="236"/>
      <c r="BB35" s="236"/>
      <c r="BC35" s="236"/>
      <c r="BD35" s="236"/>
      <c r="BE35" s="236"/>
      <c r="BF35" s="236"/>
      <c r="BG35" s="236"/>
      <c r="BH35" s="236"/>
      <c r="BI35" s="236"/>
      <c r="BJ35" s="236"/>
      <c r="BK35" s="236"/>
      <c r="BL35" s="237"/>
    </row>
    <row r="36" spans="2:64" x14ac:dyDescent="0.2">
      <c r="B36" s="177" t="s">
        <v>1439</v>
      </c>
      <c r="C36" s="97">
        <v>58</v>
      </c>
      <c r="D36" s="97">
        <v>102</v>
      </c>
      <c r="E36" s="97">
        <v>76</v>
      </c>
      <c r="F36" s="97">
        <v>95</v>
      </c>
      <c r="G36" s="97">
        <v>130</v>
      </c>
      <c r="H36" s="97">
        <v>118</v>
      </c>
      <c r="I36" s="97"/>
      <c r="J36" s="97">
        <v>88</v>
      </c>
      <c r="K36" s="97"/>
      <c r="L36" s="97">
        <v>51</v>
      </c>
      <c r="M36" s="97">
        <v>130</v>
      </c>
      <c r="N36" s="97">
        <v>195</v>
      </c>
      <c r="O36" s="97"/>
      <c r="P36" s="97">
        <v>296</v>
      </c>
      <c r="Q36" s="97">
        <v>188</v>
      </c>
      <c r="R36" s="97"/>
      <c r="S36" s="97">
        <v>175</v>
      </c>
      <c r="T36" s="97">
        <v>654</v>
      </c>
      <c r="U36" s="97"/>
      <c r="V36" s="97">
        <v>167</v>
      </c>
      <c r="W36" s="97">
        <v>290</v>
      </c>
      <c r="X36" s="97">
        <v>80</v>
      </c>
      <c r="Y36" s="97"/>
      <c r="Z36" s="97">
        <v>252</v>
      </c>
      <c r="AA36" s="97">
        <v>98</v>
      </c>
      <c r="AB36" s="97">
        <v>114</v>
      </c>
      <c r="AC36" s="97">
        <v>96</v>
      </c>
      <c r="AD36" s="97">
        <v>267</v>
      </c>
      <c r="AE36" s="97">
        <v>3720</v>
      </c>
      <c r="AF36" s="98">
        <v>3720</v>
      </c>
      <c r="AI36" s="236"/>
      <c r="AJ36" s="236"/>
      <c r="AK36" s="236"/>
      <c r="AL36" s="236"/>
      <c r="AM36" s="236"/>
      <c r="AN36" s="236"/>
      <c r="AO36" s="236"/>
      <c r="AP36" s="236"/>
      <c r="AQ36" s="236"/>
      <c r="AR36" s="236"/>
      <c r="AS36" s="236"/>
      <c r="AT36" s="236"/>
      <c r="AU36" s="236"/>
      <c r="AV36" s="236"/>
      <c r="AW36" s="236"/>
      <c r="AX36" s="236"/>
      <c r="AY36" s="236"/>
      <c r="AZ36" s="236"/>
      <c r="BA36" s="236"/>
      <c r="BB36" s="236"/>
      <c r="BC36" s="236"/>
      <c r="BD36" s="236"/>
      <c r="BE36" s="236"/>
      <c r="BF36" s="236"/>
      <c r="BG36" s="236"/>
      <c r="BH36" s="236"/>
      <c r="BI36" s="236"/>
      <c r="BJ36" s="236"/>
      <c r="BK36" s="236"/>
      <c r="BL36" s="237"/>
    </row>
    <row r="37" spans="2:64" x14ac:dyDescent="0.2">
      <c r="B37" s="178"/>
      <c r="C37" s="93"/>
      <c r="D37" s="93"/>
      <c r="E37" s="93"/>
      <c r="F37" s="93"/>
      <c r="G37" s="93"/>
      <c r="H37" s="93"/>
      <c r="I37" s="93"/>
      <c r="J37" s="93"/>
      <c r="K37" s="93"/>
      <c r="L37" s="93"/>
      <c r="M37" s="93"/>
      <c r="N37" s="93"/>
      <c r="O37" s="93"/>
      <c r="P37" s="93"/>
      <c r="Q37" s="93"/>
      <c r="R37" s="93"/>
      <c r="S37" s="93"/>
      <c r="T37" s="93"/>
      <c r="U37" s="93"/>
      <c r="V37" s="93"/>
      <c r="W37" s="93"/>
      <c r="X37" s="93"/>
      <c r="Y37" s="93"/>
      <c r="Z37" s="93"/>
      <c r="AA37" s="93"/>
      <c r="AB37" s="93"/>
      <c r="AC37" s="93"/>
      <c r="AD37" s="93"/>
      <c r="AE37" s="93"/>
      <c r="AF37" s="94"/>
      <c r="AI37" s="236"/>
      <c r="AJ37" s="236"/>
      <c r="AK37" s="236"/>
      <c r="AL37" s="236"/>
      <c r="AM37" s="236"/>
      <c r="AN37" s="236"/>
      <c r="AO37" s="236"/>
      <c r="AP37" s="236"/>
      <c r="AQ37" s="236"/>
      <c r="AR37" s="236"/>
      <c r="AS37" s="236"/>
      <c r="AT37" s="236"/>
      <c r="AU37" s="236"/>
      <c r="AV37" s="236"/>
      <c r="AW37" s="236"/>
      <c r="AX37" s="236"/>
      <c r="AY37" s="236"/>
      <c r="AZ37" s="236"/>
      <c r="BA37" s="236"/>
      <c r="BB37" s="236"/>
      <c r="BC37" s="236"/>
      <c r="BD37" s="236"/>
      <c r="BE37" s="236"/>
      <c r="BF37" s="236"/>
      <c r="BG37" s="236"/>
      <c r="BH37" s="236"/>
      <c r="BI37" s="236"/>
      <c r="BJ37" s="236"/>
      <c r="BK37" s="236"/>
      <c r="BL37" s="237"/>
    </row>
    <row r="38" spans="2:64" x14ac:dyDescent="0.2">
      <c r="B38" s="216" t="s">
        <v>1440</v>
      </c>
      <c r="C38" s="88">
        <v>25</v>
      </c>
      <c r="D38" s="88">
        <v>59</v>
      </c>
      <c r="E38" s="88">
        <v>58</v>
      </c>
      <c r="F38" s="88">
        <v>48</v>
      </c>
      <c r="G38" s="88">
        <v>65</v>
      </c>
      <c r="H38" s="88">
        <v>71</v>
      </c>
      <c r="I38" s="88"/>
      <c r="J38" s="88">
        <v>47</v>
      </c>
      <c r="K38" s="88"/>
      <c r="L38" s="88">
        <v>24</v>
      </c>
      <c r="M38" s="88">
        <v>76</v>
      </c>
      <c r="N38" s="88">
        <v>93</v>
      </c>
      <c r="O38" s="88"/>
      <c r="P38" s="88">
        <v>151</v>
      </c>
      <c r="Q38" s="88">
        <v>74</v>
      </c>
      <c r="R38" s="88"/>
      <c r="S38" s="88">
        <v>82</v>
      </c>
      <c r="T38" s="88">
        <v>268</v>
      </c>
      <c r="U38" s="88"/>
      <c r="V38" s="88">
        <v>76</v>
      </c>
      <c r="W38" s="88">
        <v>144</v>
      </c>
      <c r="X38" s="88">
        <v>41</v>
      </c>
      <c r="Y38" s="88"/>
      <c r="Z38" s="88">
        <v>93</v>
      </c>
      <c r="AA38" s="88">
        <v>36</v>
      </c>
      <c r="AB38" s="88">
        <v>55</v>
      </c>
      <c r="AC38" s="88">
        <v>32</v>
      </c>
      <c r="AD38" s="88">
        <v>93</v>
      </c>
      <c r="AE38" s="88">
        <v>1711</v>
      </c>
      <c r="AF38" s="89">
        <v>1711</v>
      </c>
      <c r="AI38" s="236"/>
      <c r="AJ38" s="236"/>
      <c r="AK38" s="236"/>
      <c r="AL38" s="236"/>
      <c r="AM38" s="236"/>
      <c r="AN38" s="236"/>
      <c r="AO38" s="236"/>
      <c r="AP38" s="236"/>
      <c r="AQ38" s="236"/>
      <c r="AR38" s="236"/>
      <c r="AS38" s="236"/>
      <c r="AT38" s="236"/>
      <c r="AU38" s="236"/>
      <c r="AV38" s="236"/>
      <c r="AW38" s="236"/>
      <c r="AX38" s="236"/>
      <c r="AY38" s="236"/>
      <c r="AZ38" s="236"/>
      <c r="BA38" s="236"/>
      <c r="BB38" s="236"/>
      <c r="BC38" s="236"/>
      <c r="BD38" s="236"/>
      <c r="BE38" s="236"/>
      <c r="BF38" s="236"/>
      <c r="BG38" s="236"/>
      <c r="BH38" s="236"/>
      <c r="BI38" s="236"/>
      <c r="BJ38" s="236"/>
      <c r="BK38" s="236"/>
      <c r="BL38" s="237"/>
    </row>
    <row r="39" spans="2:64" ht="12.75" customHeight="1" x14ac:dyDescent="0.2">
      <c r="B39" s="239" t="s">
        <v>1482</v>
      </c>
      <c r="C39" s="97" t="s">
        <v>132</v>
      </c>
      <c r="D39" s="97" t="s">
        <v>132</v>
      </c>
      <c r="E39" s="97">
        <v>6</v>
      </c>
      <c r="F39" s="97">
        <v>4</v>
      </c>
      <c r="G39" s="97">
        <v>3</v>
      </c>
      <c r="H39" s="97">
        <v>4</v>
      </c>
      <c r="I39" s="97"/>
      <c r="J39" s="97" t="s">
        <v>132</v>
      </c>
      <c r="K39" s="97"/>
      <c r="L39" s="97" t="s">
        <v>132</v>
      </c>
      <c r="M39" s="97" t="s">
        <v>132</v>
      </c>
      <c r="N39" s="97">
        <v>7</v>
      </c>
      <c r="O39" s="97"/>
      <c r="P39" s="97">
        <v>9</v>
      </c>
      <c r="Q39" s="97">
        <v>3</v>
      </c>
      <c r="R39" s="97"/>
      <c r="S39" s="97">
        <v>5</v>
      </c>
      <c r="T39" s="97">
        <v>21</v>
      </c>
      <c r="U39" s="97"/>
      <c r="V39" s="97">
        <v>6</v>
      </c>
      <c r="W39" s="97">
        <v>17</v>
      </c>
      <c r="X39" s="97">
        <v>4</v>
      </c>
      <c r="Y39" s="97"/>
      <c r="Z39" s="97">
        <v>15</v>
      </c>
      <c r="AA39" s="97" t="s">
        <v>132</v>
      </c>
      <c r="AB39" s="97">
        <v>4</v>
      </c>
      <c r="AC39" s="97" t="s">
        <v>132</v>
      </c>
      <c r="AD39" s="97">
        <v>5</v>
      </c>
      <c r="AE39" s="118"/>
      <c r="AF39" s="98">
        <v>127</v>
      </c>
      <c r="AI39" s="236"/>
      <c r="AJ39" s="236"/>
      <c r="AK39" s="236"/>
      <c r="AL39" s="236"/>
      <c r="AM39" s="236"/>
      <c r="AN39" s="236"/>
      <c r="AO39" s="236"/>
      <c r="AP39" s="236"/>
      <c r="AQ39" s="236"/>
      <c r="AR39" s="236"/>
      <c r="AS39" s="236"/>
      <c r="AT39" s="236"/>
      <c r="AU39" s="236"/>
      <c r="AV39" s="236"/>
      <c r="AW39" s="236"/>
      <c r="AX39" s="236"/>
      <c r="AY39" s="236"/>
      <c r="AZ39" s="236"/>
      <c r="BA39" s="236"/>
      <c r="BB39" s="236"/>
      <c r="BC39" s="236"/>
      <c r="BD39" s="236"/>
      <c r="BE39" s="236"/>
      <c r="BF39" s="236"/>
      <c r="BG39" s="236"/>
      <c r="BH39" s="236"/>
      <c r="BI39" s="236"/>
      <c r="BJ39" s="236"/>
      <c r="BK39" s="236"/>
      <c r="BL39" s="237"/>
    </row>
    <row r="40" spans="2:64" x14ac:dyDescent="0.2">
      <c r="B40" s="239"/>
      <c r="C40" s="97"/>
      <c r="D40" s="97"/>
      <c r="E40" s="97"/>
      <c r="F40" s="97"/>
      <c r="G40" s="97"/>
      <c r="H40" s="97"/>
      <c r="I40" s="97"/>
      <c r="J40" s="97"/>
      <c r="K40" s="97"/>
      <c r="L40" s="97"/>
      <c r="M40" s="97"/>
      <c r="N40" s="97"/>
      <c r="O40" s="97"/>
      <c r="P40" s="97"/>
      <c r="Q40" s="97"/>
      <c r="R40" s="97"/>
      <c r="S40" s="97"/>
      <c r="T40" s="97"/>
      <c r="U40" s="97"/>
      <c r="V40" s="97"/>
      <c r="W40" s="97"/>
      <c r="X40" s="97"/>
      <c r="Y40" s="97"/>
      <c r="Z40" s="97"/>
      <c r="AA40" s="97"/>
      <c r="AB40" s="97"/>
      <c r="AC40" s="97"/>
      <c r="AD40" s="97"/>
      <c r="AE40" s="97"/>
      <c r="AF40" s="98"/>
      <c r="AI40" s="236"/>
      <c r="AJ40" s="236"/>
      <c r="AK40" s="236"/>
      <c r="AL40" s="236"/>
      <c r="AM40" s="236"/>
      <c r="AN40" s="236"/>
      <c r="AO40" s="236"/>
      <c r="AP40" s="236"/>
      <c r="AQ40" s="236"/>
      <c r="AR40" s="236"/>
      <c r="AS40" s="236"/>
      <c r="AT40" s="236"/>
      <c r="AU40" s="236"/>
      <c r="AV40" s="236"/>
      <c r="AW40" s="236"/>
      <c r="AX40" s="236"/>
      <c r="AY40" s="236"/>
      <c r="AZ40" s="236"/>
      <c r="BA40" s="236"/>
      <c r="BB40" s="236"/>
      <c r="BC40" s="236"/>
      <c r="BD40" s="236"/>
      <c r="BE40" s="236"/>
      <c r="BF40" s="236"/>
      <c r="BG40" s="236"/>
      <c r="BH40" s="236"/>
      <c r="BI40" s="236"/>
      <c r="BJ40" s="236"/>
      <c r="BK40" s="236"/>
      <c r="BL40" s="237"/>
    </row>
    <row r="41" spans="2:64" x14ac:dyDescent="0.2">
      <c r="B41" s="216" t="s">
        <v>1443</v>
      </c>
      <c r="C41" s="88">
        <v>96</v>
      </c>
      <c r="D41" s="88">
        <v>200</v>
      </c>
      <c r="E41" s="88">
        <v>166</v>
      </c>
      <c r="F41" s="88">
        <v>169</v>
      </c>
      <c r="G41" s="88">
        <v>226</v>
      </c>
      <c r="H41" s="88">
        <v>249</v>
      </c>
      <c r="I41" s="88"/>
      <c r="J41" s="88">
        <v>177</v>
      </c>
      <c r="K41" s="88"/>
      <c r="L41" s="88">
        <v>82</v>
      </c>
      <c r="M41" s="88">
        <v>176</v>
      </c>
      <c r="N41" s="88">
        <v>239</v>
      </c>
      <c r="O41" s="88"/>
      <c r="P41" s="88">
        <v>358</v>
      </c>
      <c r="Q41" s="88">
        <v>235</v>
      </c>
      <c r="R41" s="88"/>
      <c r="S41" s="88">
        <v>205</v>
      </c>
      <c r="T41" s="88">
        <v>612</v>
      </c>
      <c r="U41" s="88"/>
      <c r="V41" s="88">
        <v>228</v>
      </c>
      <c r="W41" s="88">
        <v>389</v>
      </c>
      <c r="X41" s="88">
        <v>113</v>
      </c>
      <c r="Y41" s="88"/>
      <c r="Z41" s="88">
        <v>310</v>
      </c>
      <c r="AA41" s="88">
        <v>112</v>
      </c>
      <c r="AB41" s="88">
        <v>149</v>
      </c>
      <c r="AC41" s="88">
        <v>108</v>
      </c>
      <c r="AD41" s="88">
        <v>273</v>
      </c>
      <c r="AE41" s="88">
        <v>4872</v>
      </c>
      <c r="AF41" s="89">
        <v>4872</v>
      </c>
      <c r="AI41" s="236"/>
      <c r="AJ41" s="236"/>
      <c r="AK41" s="236"/>
      <c r="AL41" s="236"/>
      <c r="AM41" s="236"/>
      <c r="AN41" s="236"/>
      <c r="AO41" s="236"/>
      <c r="AP41" s="236"/>
      <c r="AQ41" s="236"/>
      <c r="AR41" s="236"/>
      <c r="AS41" s="236"/>
      <c r="AT41" s="236"/>
      <c r="AU41" s="236"/>
      <c r="AV41" s="236"/>
      <c r="AW41" s="236"/>
      <c r="AX41" s="236"/>
      <c r="AY41" s="236"/>
      <c r="AZ41" s="236"/>
      <c r="BA41" s="236"/>
      <c r="BB41" s="236"/>
      <c r="BC41" s="236"/>
      <c r="BD41" s="236"/>
      <c r="BE41" s="236"/>
      <c r="BF41" s="236"/>
      <c r="BG41" s="236"/>
      <c r="BH41" s="236"/>
      <c r="BI41" s="236"/>
      <c r="BJ41" s="236"/>
      <c r="BK41" s="236"/>
      <c r="BL41" s="237"/>
    </row>
    <row r="42" spans="2:64" x14ac:dyDescent="0.2">
      <c r="B42" s="177" t="s">
        <v>1445</v>
      </c>
      <c r="C42" s="93">
        <v>24</v>
      </c>
      <c r="D42" s="93">
        <v>48</v>
      </c>
      <c r="E42" s="93">
        <v>25</v>
      </c>
      <c r="F42" s="93">
        <v>23</v>
      </c>
      <c r="G42" s="93">
        <v>28</v>
      </c>
      <c r="H42" s="93">
        <v>40</v>
      </c>
      <c r="I42" s="93"/>
      <c r="J42" s="93">
        <v>36</v>
      </c>
      <c r="K42" s="93"/>
      <c r="L42" s="93">
        <v>21</v>
      </c>
      <c r="M42" s="93">
        <v>31</v>
      </c>
      <c r="N42" s="93">
        <v>38</v>
      </c>
      <c r="O42" s="93"/>
      <c r="P42" s="93">
        <v>65</v>
      </c>
      <c r="Q42" s="93">
        <v>39</v>
      </c>
      <c r="R42" s="93"/>
      <c r="S42" s="93">
        <v>39</v>
      </c>
      <c r="T42" s="93">
        <v>94</v>
      </c>
      <c r="U42" s="93"/>
      <c r="V42" s="93">
        <v>51</v>
      </c>
      <c r="W42" s="93">
        <v>72</v>
      </c>
      <c r="X42" s="93">
        <v>20</v>
      </c>
      <c r="Y42" s="93"/>
      <c r="Z42" s="93">
        <v>56</v>
      </c>
      <c r="AA42" s="93">
        <v>21</v>
      </c>
      <c r="AB42" s="93">
        <v>29</v>
      </c>
      <c r="AC42" s="93">
        <v>15</v>
      </c>
      <c r="AD42" s="93">
        <v>52</v>
      </c>
      <c r="AE42" s="93"/>
      <c r="AF42" s="98">
        <v>867</v>
      </c>
      <c r="AI42" s="236"/>
      <c r="AJ42" s="236"/>
      <c r="AK42" s="236"/>
      <c r="AL42" s="236"/>
      <c r="AM42" s="236"/>
      <c r="AN42" s="236"/>
      <c r="AO42" s="236"/>
      <c r="AP42" s="236"/>
      <c r="AQ42" s="236"/>
      <c r="AR42" s="236"/>
      <c r="AS42" s="236"/>
      <c r="AT42" s="236"/>
      <c r="AU42" s="236"/>
      <c r="AV42" s="236"/>
      <c r="AW42" s="236"/>
      <c r="AX42" s="236"/>
      <c r="AY42" s="236"/>
      <c r="AZ42" s="236"/>
      <c r="BA42" s="236"/>
      <c r="BB42" s="236"/>
      <c r="BC42" s="236"/>
      <c r="BD42" s="236"/>
      <c r="BE42" s="236"/>
      <c r="BF42" s="236"/>
      <c r="BG42" s="236"/>
      <c r="BH42" s="236"/>
      <c r="BI42" s="236"/>
      <c r="BJ42" s="236"/>
      <c r="BK42" s="236"/>
      <c r="BL42" s="237"/>
    </row>
    <row r="43" spans="2:64" x14ac:dyDescent="0.2">
      <c r="B43" s="177" t="s">
        <v>1446</v>
      </c>
      <c r="C43" s="93">
        <v>13</v>
      </c>
      <c r="D43" s="93">
        <v>44</v>
      </c>
      <c r="E43" s="93">
        <v>18</v>
      </c>
      <c r="F43" s="93">
        <v>26</v>
      </c>
      <c r="G43" s="93">
        <v>39</v>
      </c>
      <c r="H43" s="93">
        <v>39</v>
      </c>
      <c r="I43" s="93"/>
      <c r="J43" s="93">
        <v>27</v>
      </c>
      <c r="K43" s="93"/>
      <c r="L43" s="93">
        <v>9</v>
      </c>
      <c r="M43" s="93">
        <v>23</v>
      </c>
      <c r="N43" s="93">
        <v>32</v>
      </c>
      <c r="O43" s="93"/>
      <c r="P43" s="93">
        <v>45</v>
      </c>
      <c r="Q43" s="93">
        <v>31</v>
      </c>
      <c r="R43" s="93"/>
      <c r="S43" s="93">
        <v>27</v>
      </c>
      <c r="T43" s="93">
        <v>91</v>
      </c>
      <c r="U43" s="93"/>
      <c r="V43" s="93">
        <v>26</v>
      </c>
      <c r="W43" s="93">
        <v>68</v>
      </c>
      <c r="X43" s="93">
        <v>18</v>
      </c>
      <c r="Y43" s="93"/>
      <c r="Z43" s="93">
        <v>47</v>
      </c>
      <c r="AA43" s="93">
        <v>18</v>
      </c>
      <c r="AB43" s="93">
        <v>28</v>
      </c>
      <c r="AC43" s="93">
        <v>22</v>
      </c>
      <c r="AD43" s="93">
        <v>38</v>
      </c>
      <c r="AE43" s="93"/>
      <c r="AF43" s="98">
        <v>729</v>
      </c>
      <c r="AI43" s="236"/>
      <c r="AJ43" s="236"/>
      <c r="AK43" s="236"/>
      <c r="AL43" s="236"/>
      <c r="AM43" s="236"/>
      <c r="AN43" s="236"/>
      <c r="AO43" s="236"/>
      <c r="AP43" s="236"/>
      <c r="AQ43" s="236"/>
      <c r="AR43" s="236"/>
      <c r="AS43" s="236"/>
      <c r="AT43" s="236"/>
      <c r="AU43" s="236"/>
      <c r="AV43" s="236"/>
      <c r="AW43" s="236"/>
      <c r="AX43" s="236"/>
      <c r="AY43" s="236"/>
      <c r="AZ43" s="236"/>
      <c r="BA43" s="236"/>
      <c r="BB43" s="236"/>
      <c r="BC43" s="236"/>
      <c r="BD43" s="236"/>
      <c r="BE43" s="236"/>
      <c r="BF43" s="236"/>
      <c r="BG43" s="236"/>
      <c r="BH43" s="236"/>
      <c r="BI43" s="236"/>
      <c r="BJ43" s="236"/>
      <c r="BK43" s="236"/>
      <c r="BL43" s="237"/>
    </row>
    <row r="44" spans="2:64" x14ac:dyDescent="0.2">
      <c r="B44" s="178"/>
      <c r="C44" s="97"/>
      <c r="D44" s="97"/>
      <c r="E44" s="97"/>
      <c r="F44" s="97"/>
      <c r="G44" s="97"/>
      <c r="H44" s="97"/>
      <c r="I44" s="97"/>
      <c r="J44" s="97"/>
      <c r="K44" s="97"/>
      <c r="L44" s="97"/>
      <c r="M44" s="97"/>
      <c r="N44" s="97"/>
      <c r="O44" s="97"/>
      <c r="P44" s="97"/>
      <c r="Q44" s="97"/>
      <c r="R44" s="97"/>
      <c r="S44" s="97"/>
      <c r="T44" s="97"/>
      <c r="U44" s="97"/>
      <c r="V44" s="97"/>
      <c r="W44" s="97"/>
      <c r="X44" s="97"/>
      <c r="Y44" s="97"/>
      <c r="Z44" s="97"/>
      <c r="AA44" s="97"/>
      <c r="AB44" s="97"/>
      <c r="AC44" s="97"/>
      <c r="AD44" s="97"/>
      <c r="AE44" s="97"/>
      <c r="AF44" s="98"/>
      <c r="AI44" s="236"/>
      <c r="AJ44" s="236"/>
      <c r="AK44" s="236"/>
      <c r="AL44" s="236"/>
      <c r="AM44" s="236"/>
      <c r="AN44" s="236"/>
      <c r="AO44" s="236"/>
      <c r="AP44" s="236"/>
      <c r="AQ44" s="236"/>
      <c r="AR44" s="236"/>
      <c r="AS44" s="236"/>
      <c r="AT44" s="236"/>
      <c r="AU44" s="236"/>
      <c r="AV44" s="236"/>
      <c r="AW44" s="236"/>
      <c r="AX44" s="236"/>
      <c r="AY44" s="236"/>
      <c r="AZ44" s="236"/>
      <c r="BA44" s="236"/>
      <c r="BB44" s="236"/>
      <c r="BC44" s="236"/>
      <c r="BD44" s="236"/>
      <c r="BE44" s="236"/>
      <c r="BF44" s="236"/>
      <c r="BG44" s="236"/>
      <c r="BH44" s="236"/>
      <c r="BI44" s="236"/>
      <c r="BJ44" s="236"/>
      <c r="BK44" s="236"/>
      <c r="BL44" s="237"/>
    </row>
    <row r="45" spans="2:64" x14ac:dyDescent="0.2">
      <c r="B45" s="216" t="s">
        <v>1447</v>
      </c>
      <c r="C45" s="88">
        <v>60</v>
      </c>
      <c r="D45" s="88">
        <v>129</v>
      </c>
      <c r="E45" s="88">
        <v>118</v>
      </c>
      <c r="F45" s="88">
        <v>130</v>
      </c>
      <c r="G45" s="88">
        <v>173</v>
      </c>
      <c r="H45" s="88">
        <v>211</v>
      </c>
      <c r="I45" s="88"/>
      <c r="J45" s="88">
        <v>97</v>
      </c>
      <c r="K45" s="88"/>
      <c r="L45" s="88">
        <v>59</v>
      </c>
      <c r="M45" s="88">
        <v>167</v>
      </c>
      <c r="N45" s="88">
        <v>215</v>
      </c>
      <c r="O45" s="88"/>
      <c r="P45" s="88">
        <v>456</v>
      </c>
      <c r="Q45" s="88">
        <v>237</v>
      </c>
      <c r="R45" s="88"/>
      <c r="S45" s="88">
        <v>193</v>
      </c>
      <c r="T45" s="88">
        <v>722</v>
      </c>
      <c r="U45" s="88"/>
      <c r="V45" s="88">
        <v>291</v>
      </c>
      <c r="W45" s="88">
        <v>330</v>
      </c>
      <c r="X45" s="88">
        <v>87</v>
      </c>
      <c r="Y45" s="88"/>
      <c r="Z45" s="88">
        <v>251</v>
      </c>
      <c r="AA45" s="88">
        <v>69</v>
      </c>
      <c r="AB45" s="88">
        <v>119</v>
      </c>
      <c r="AC45" s="88">
        <v>82</v>
      </c>
      <c r="AD45" s="88">
        <v>236</v>
      </c>
      <c r="AE45" s="88"/>
      <c r="AF45" s="89">
        <v>4432</v>
      </c>
      <c r="AI45" s="236"/>
      <c r="AJ45" s="236"/>
      <c r="AK45" s="236"/>
      <c r="AL45" s="236"/>
      <c r="AM45" s="236"/>
      <c r="AN45" s="236"/>
      <c r="AO45" s="236"/>
      <c r="AP45" s="236"/>
      <c r="AQ45" s="236"/>
      <c r="AR45" s="236"/>
      <c r="AS45" s="236"/>
      <c r="AT45" s="236"/>
      <c r="AU45" s="236"/>
      <c r="AV45" s="236"/>
      <c r="AW45" s="236"/>
      <c r="AX45" s="236"/>
      <c r="AY45" s="236"/>
      <c r="AZ45" s="236"/>
      <c r="BA45" s="236"/>
      <c r="BB45" s="236"/>
      <c r="BC45" s="236"/>
      <c r="BD45" s="236"/>
      <c r="BE45" s="236"/>
      <c r="BF45" s="236"/>
      <c r="BG45" s="236"/>
      <c r="BH45" s="236"/>
      <c r="BI45" s="236"/>
      <c r="BJ45" s="236"/>
      <c r="BK45" s="236"/>
      <c r="BL45" s="237"/>
    </row>
    <row r="46" spans="2:64" x14ac:dyDescent="0.2">
      <c r="B46" s="177" t="s">
        <v>1449</v>
      </c>
      <c r="C46" s="97" t="s">
        <v>132</v>
      </c>
      <c r="D46" s="97">
        <v>5</v>
      </c>
      <c r="E46" s="97">
        <v>7</v>
      </c>
      <c r="F46" s="97" t="s">
        <v>132</v>
      </c>
      <c r="G46" s="97">
        <v>5</v>
      </c>
      <c r="H46" s="97">
        <v>8</v>
      </c>
      <c r="I46" s="97"/>
      <c r="J46" s="97" t="s">
        <v>132</v>
      </c>
      <c r="K46" s="97"/>
      <c r="L46" s="97" t="s">
        <v>132</v>
      </c>
      <c r="M46" s="97" t="s">
        <v>132</v>
      </c>
      <c r="N46" s="97">
        <v>5</v>
      </c>
      <c r="O46" s="97"/>
      <c r="P46" s="97">
        <v>10</v>
      </c>
      <c r="Q46" s="97">
        <v>3</v>
      </c>
      <c r="R46" s="97"/>
      <c r="S46" s="97">
        <v>5</v>
      </c>
      <c r="T46" s="97">
        <v>15</v>
      </c>
      <c r="U46" s="97"/>
      <c r="V46" s="97" t="s">
        <v>132</v>
      </c>
      <c r="W46" s="97">
        <v>12</v>
      </c>
      <c r="X46" s="97" t="s">
        <v>132</v>
      </c>
      <c r="Y46" s="97"/>
      <c r="Z46" s="97">
        <v>7</v>
      </c>
      <c r="AA46" s="97" t="s">
        <v>132</v>
      </c>
      <c r="AB46" s="97">
        <v>4</v>
      </c>
      <c r="AC46" s="97" t="s">
        <v>132</v>
      </c>
      <c r="AD46" s="97">
        <v>8</v>
      </c>
      <c r="AE46" s="118"/>
      <c r="AF46" s="98">
        <v>115</v>
      </c>
      <c r="AI46" s="236"/>
      <c r="AJ46" s="236"/>
      <c r="AK46" s="236"/>
      <c r="AL46" s="236"/>
      <c r="AM46" s="236"/>
      <c r="AN46" s="236"/>
      <c r="AO46" s="236"/>
      <c r="AP46" s="236"/>
      <c r="AQ46" s="236"/>
      <c r="AR46" s="236"/>
      <c r="AS46" s="236"/>
      <c r="AT46" s="236"/>
      <c r="AU46" s="236"/>
      <c r="AV46" s="236"/>
      <c r="AW46" s="236"/>
      <c r="AX46" s="236"/>
      <c r="AY46" s="236"/>
      <c r="AZ46" s="236"/>
      <c r="BA46" s="236"/>
      <c r="BB46" s="236"/>
      <c r="BC46" s="236"/>
      <c r="BD46" s="236"/>
      <c r="BE46" s="236"/>
      <c r="BF46" s="236"/>
      <c r="BG46" s="236"/>
      <c r="BH46" s="236"/>
      <c r="BI46" s="236"/>
      <c r="BJ46" s="236"/>
      <c r="BK46" s="236"/>
      <c r="BL46" s="237"/>
    </row>
    <row r="47" spans="2:64" x14ac:dyDescent="0.2">
      <c r="B47" s="177" t="s">
        <v>1450</v>
      </c>
      <c r="C47" s="97">
        <v>11</v>
      </c>
      <c r="D47" s="97">
        <v>18</v>
      </c>
      <c r="E47" s="97">
        <v>21</v>
      </c>
      <c r="F47" s="97">
        <v>18</v>
      </c>
      <c r="G47" s="97">
        <v>27</v>
      </c>
      <c r="H47" s="97">
        <v>27</v>
      </c>
      <c r="I47" s="97"/>
      <c r="J47" s="97">
        <v>8</v>
      </c>
      <c r="K47" s="97"/>
      <c r="L47" s="97">
        <v>7</v>
      </c>
      <c r="M47" s="97">
        <v>20</v>
      </c>
      <c r="N47" s="97">
        <v>25</v>
      </c>
      <c r="O47" s="97"/>
      <c r="P47" s="97">
        <v>45</v>
      </c>
      <c r="Q47" s="97">
        <v>21</v>
      </c>
      <c r="R47" s="97"/>
      <c r="S47" s="97">
        <v>23</v>
      </c>
      <c r="T47" s="97">
        <v>88</v>
      </c>
      <c r="U47" s="97"/>
      <c r="V47" s="97">
        <v>35</v>
      </c>
      <c r="W47" s="97">
        <v>46</v>
      </c>
      <c r="X47" s="97">
        <v>9</v>
      </c>
      <c r="Y47" s="97"/>
      <c r="Z47" s="97">
        <v>27</v>
      </c>
      <c r="AA47" s="97">
        <v>9</v>
      </c>
      <c r="AB47" s="97">
        <v>17</v>
      </c>
      <c r="AC47" s="97">
        <v>14</v>
      </c>
      <c r="AD47" s="97">
        <v>33</v>
      </c>
      <c r="AE47" s="93"/>
      <c r="AF47" s="98">
        <v>549</v>
      </c>
      <c r="AI47" s="236"/>
      <c r="AJ47" s="236"/>
      <c r="AK47" s="236"/>
      <c r="AL47" s="236"/>
      <c r="AM47" s="236"/>
      <c r="AN47" s="236"/>
      <c r="AO47" s="236"/>
      <c r="AP47" s="236"/>
      <c r="AQ47" s="236"/>
      <c r="AR47" s="236"/>
      <c r="AS47" s="236"/>
      <c r="AT47" s="236"/>
      <c r="AU47" s="236"/>
      <c r="AV47" s="236"/>
      <c r="AW47" s="236"/>
      <c r="AX47" s="236"/>
      <c r="AY47" s="236"/>
      <c r="AZ47" s="236"/>
      <c r="BA47" s="236"/>
      <c r="BB47" s="236"/>
      <c r="BC47" s="236"/>
      <c r="BD47" s="236"/>
      <c r="BE47" s="236"/>
      <c r="BF47" s="236"/>
      <c r="BG47" s="236"/>
      <c r="BH47" s="236"/>
      <c r="BI47" s="236"/>
      <c r="BJ47" s="236"/>
      <c r="BK47" s="236"/>
      <c r="BL47" s="237"/>
    </row>
    <row r="48" spans="2:64" x14ac:dyDescent="0.2">
      <c r="B48" s="178"/>
      <c r="C48" s="93"/>
      <c r="D48" s="93"/>
      <c r="E48" s="93"/>
      <c r="F48" s="93"/>
      <c r="G48" s="93"/>
      <c r="H48" s="93"/>
      <c r="I48" s="93"/>
      <c r="J48" s="93"/>
      <c r="K48" s="93"/>
      <c r="L48" s="93"/>
      <c r="M48" s="93"/>
      <c r="N48" s="93"/>
      <c r="O48" s="93"/>
      <c r="P48" s="93"/>
      <c r="Q48" s="93"/>
      <c r="R48" s="93"/>
      <c r="S48" s="93"/>
      <c r="T48" s="93"/>
      <c r="U48" s="93"/>
      <c r="V48" s="93"/>
      <c r="W48" s="93"/>
      <c r="X48" s="93"/>
      <c r="Y48" s="93"/>
      <c r="Z48" s="93"/>
      <c r="AA48" s="93"/>
      <c r="AB48" s="93"/>
      <c r="AC48" s="93"/>
      <c r="AD48" s="93"/>
      <c r="AE48" s="93"/>
      <c r="AF48" s="94"/>
      <c r="AI48" s="236"/>
      <c r="AJ48" s="236"/>
      <c r="AK48" s="236"/>
      <c r="AL48" s="236"/>
      <c r="AM48" s="236"/>
      <c r="AN48" s="236"/>
      <c r="AO48" s="236"/>
      <c r="AP48" s="236"/>
      <c r="AQ48" s="236"/>
      <c r="AR48" s="236"/>
      <c r="AS48" s="236"/>
      <c r="AT48" s="236"/>
      <c r="AU48" s="236"/>
      <c r="AV48" s="236"/>
      <c r="AW48" s="236"/>
      <c r="AX48" s="236"/>
      <c r="AY48" s="236"/>
      <c r="AZ48" s="236"/>
      <c r="BA48" s="236"/>
      <c r="BB48" s="236"/>
      <c r="BC48" s="236"/>
      <c r="BD48" s="236"/>
      <c r="BE48" s="236"/>
      <c r="BF48" s="236"/>
      <c r="BG48" s="236"/>
      <c r="BH48" s="236"/>
      <c r="BI48" s="236"/>
      <c r="BJ48" s="236"/>
      <c r="BK48" s="236"/>
      <c r="BL48" s="237"/>
    </row>
    <row r="49" spans="2:64" x14ac:dyDescent="0.2">
      <c r="B49" s="216" t="s">
        <v>1451</v>
      </c>
      <c r="C49" s="88">
        <v>102</v>
      </c>
      <c r="D49" s="88">
        <v>166</v>
      </c>
      <c r="E49" s="88">
        <v>140</v>
      </c>
      <c r="F49" s="88">
        <v>151</v>
      </c>
      <c r="G49" s="88">
        <v>199</v>
      </c>
      <c r="H49" s="88">
        <v>207</v>
      </c>
      <c r="I49" s="88"/>
      <c r="J49" s="88">
        <v>189</v>
      </c>
      <c r="K49" s="88"/>
      <c r="L49" s="88">
        <v>83</v>
      </c>
      <c r="M49" s="88">
        <v>203</v>
      </c>
      <c r="N49" s="88">
        <v>252</v>
      </c>
      <c r="O49" s="88"/>
      <c r="P49" s="88">
        <v>402</v>
      </c>
      <c r="Q49" s="88">
        <v>217</v>
      </c>
      <c r="R49" s="88"/>
      <c r="S49" s="88">
        <v>195</v>
      </c>
      <c r="T49" s="88">
        <v>589</v>
      </c>
      <c r="U49" s="88"/>
      <c r="V49" s="88">
        <v>190</v>
      </c>
      <c r="W49" s="88">
        <v>356</v>
      </c>
      <c r="X49" s="88">
        <v>93</v>
      </c>
      <c r="Y49" s="88"/>
      <c r="Z49" s="88">
        <v>251</v>
      </c>
      <c r="AA49" s="88">
        <v>110</v>
      </c>
      <c r="AB49" s="88">
        <v>125</v>
      </c>
      <c r="AC49" s="88">
        <v>94</v>
      </c>
      <c r="AD49" s="88">
        <v>233</v>
      </c>
      <c r="AE49" s="88"/>
      <c r="AF49" s="89">
        <v>4547</v>
      </c>
      <c r="AI49" s="236"/>
      <c r="AJ49" s="236"/>
      <c r="AK49" s="236"/>
      <c r="AL49" s="236"/>
      <c r="AM49" s="236"/>
      <c r="AN49" s="236"/>
      <c r="AO49" s="236"/>
      <c r="AP49" s="236"/>
      <c r="AQ49" s="236"/>
      <c r="AR49" s="236"/>
      <c r="AS49" s="236"/>
      <c r="AT49" s="236"/>
      <c r="AU49" s="236"/>
      <c r="AV49" s="236"/>
      <c r="AW49" s="236"/>
      <c r="AX49" s="236"/>
      <c r="AY49" s="236"/>
      <c r="AZ49" s="236"/>
      <c r="BA49" s="236"/>
      <c r="BB49" s="236"/>
      <c r="BC49" s="236"/>
      <c r="BD49" s="236"/>
      <c r="BE49" s="236"/>
      <c r="BF49" s="236"/>
      <c r="BG49" s="236"/>
      <c r="BH49" s="236"/>
      <c r="BI49" s="236"/>
      <c r="BJ49" s="236"/>
      <c r="BK49" s="236"/>
      <c r="BL49" s="237"/>
    </row>
    <row r="50" spans="2:64" x14ac:dyDescent="0.2">
      <c r="B50" s="178" t="s">
        <v>64</v>
      </c>
      <c r="C50" s="93">
        <v>54</v>
      </c>
      <c r="D50" s="93">
        <v>79</v>
      </c>
      <c r="E50" s="93">
        <v>75</v>
      </c>
      <c r="F50" s="93">
        <v>86</v>
      </c>
      <c r="G50" s="93">
        <v>121</v>
      </c>
      <c r="H50" s="93">
        <v>128</v>
      </c>
      <c r="I50" s="93"/>
      <c r="J50" s="93">
        <v>82</v>
      </c>
      <c r="K50" s="93"/>
      <c r="L50" s="93">
        <v>43</v>
      </c>
      <c r="M50" s="93">
        <v>94</v>
      </c>
      <c r="N50" s="93">
        <v>116</v>
      </c>
      <c r="O50" s="93"/>
      <c r="P50" s="93">
        <v>186</v>
      </c>
      <c r="Q50" s="93">
        <v>107</v>
      </c>
      <c r="R50" s="93"/>
      <c r="S50" s="93">
        <v>113</v>
      </c>
      <c r="T50" s="93">
        <v>297</v>
      </c>
      <c r="U50" s="93"/>
      <c r="V50" s="93">
        <v>102</v>
      </c>
      <c r="W50" s="93">
        <v>203</v>
      </c>
      <c r="X50" s="93">
        <v>47</v>
      </c>
      <c r="Y50" s="93"/>
      <c r="Z50" s="93">
        <v>127</v>
      </c>
      <c r="AA50" s="93">
        <v>46</v>
      </c>
      <c r="AB50" s="93">
        <v>56</v>
      </c>
      <c r="AC50" s="93">
        <v>49</v>
      </c>
      <c r="AD50" s="93">
        <v>104</v>
      </c>
      <c r="AE50" s="93"/>
      <c r="AF50" s="98">
        <v>2315</v>
      </c>
      <c r="AI50" s="236"/>
      <c r="AJ50" s="236"/>
      <c r="AK50" s="236"/>
      <c r="AL50" s="236"/>
      <c r="AM50" s="236"/>
      <c r="AN50" s="236"/>
      <c r="AO50" s="236"/>
      <c r="AP50" s="236"/>
      <c r="AQ50" s="236"/>
      <c r="AR50" s="236"/>
      <c r="AS50" s="236"/>
      <c r="AT50" s="236"/>
      <c r="AU50" s="236"/>
      <c r="AV50" s="236"/>
      <c r="AW50" s="236"/>
      <c r="AX50" s="236"/>
      <c r="AY50" s="236"/>
      <c r="AZ50" s="236"/>
      <c r="BA50" s="236"/>
      <c r="BB50" s="236"/>
      <c r="BC50" s="236"/>
      <c r="BD50" s="236"/>
      <c r="BE50" s="236"/>
      <c r="BF50" s="236"/>
      <c r="BG50" s="236"/>
      <c r="BH50" s="236"/>
      <c r="BI50" s="236"/>
      <c r="BJ50" s="236"/>
      <c r="BK50" s="236"/>
      <c r="BL50" s="237"/>
    </row>
    <row r="51" spans="2:64" x14ac:dyDescent="0.2">
      <c r="B51" s="178"/>
      <c r="C51" s="93"/>
      <c r="D51" s="93"/>
      <c r="E51" s="93"/>
      <c r="F51" s="93"/>
      <c r="G51" s="93"/>
      <c r="H51" s="93"/>
      <c r="I51" s="93"/>
      <c r="J51" s="93"/>
      <c r="K51" s="93"/>
      <c r="L51" s="93"/>
      <c r="M51" s="93"/>
      <c r="N51" s="93"/>
      <c r="O51" s="93"/>
      <c r="P51" s="93"/>
      <c r="Q51" s="93"/>
      <c r="R51" s="93"/>
      <c r="S51" s="93"/>
      <c r="T51" s="93"/>
      <c r="U51" s="93"/>
      <c r="V51" s="93"/>
      <c r="W51" s="93"/>
      <c r="X51" s="93"/>
      <c r="Y51" s="93"/>
      <c r="Z51" s="93"/>
      <c r="AA51" s="93"/>
      <c r="AB51" s="93"/>
      <c r="AC51" s="93"/>
      <c r="AD51" s="93"/>
      <c r="AE51" s="93"/>
      <c r="AF51" s="98"/>
      <c r="AI51" s="236"/>
      <c r="AJ51" s="236"/>
      <c r="AK51" s="236"/>
      <c r="AL51" s="236"/>
      <c r="AM51" s="236"/>
      <c r="AN51" s="236"/>
      <c r="AO51" s="236"/>
      <c r="AP51" s="236"/>
      <c r="AQ51" s="236"/>
      <c r="AR51" s="236"/>
      <c r="AS51" s="236"/>
      <c r="AT51" s="236"/>
      <c r="AU51" s="236"/>
      <c r="AV51" s="236"/>
      <c r="AW51" s="236"/>
      <c r="AX51" s="236"/>
      <c r="AY51" s="236"/>
      <c r="AZ51" s="236"/>
      <c r="BA51" s="236"/>
      <c r="BB51" s="236"/>
      <c r="BC51" s="236"/>
      <c r="BD51" s="236"/>
      <c r="BE51" s="236"/>
      <c r="BF51" s="236"/>
      <c r="BG51" s="236"/>
      <c r="BH51" s="236"/>
      <c r="BI51" s="236"/>
      <c r="BJ51" s="236"/>
      <c r="BK51" s="236"/>
      <c r="BL51" s="237"/>
    </row>
    <row r="52" spans="2:64" ht="14.25" x14ac:dyDescent="0.2">
      <c r="B52" s="216" t="s">
        <v>1548</v>
      </c>
      <c r="C52" s="88">
        <v>34</v>
      </c>
      <c r="D52" s="88">
        <v>60</v>
      </c>
      <c r="E52" s="88">
        <v>51</v>
      </c>
      <c r="F52" s="88">
        <v>42</v>
      </c>
      <c r="G52" s="88">
        <v>68</v>
      </c>
      <c r="H52" s="88">
        <v>69</v>
      </c>
      <c r="I52" s="88"/>
      <c r="J52" s="88">
        <v>58</v>
      </c>
      <c r="K52" s="88"/>
      <c r="L52" s="88">
        <v>27</v>
      </c>
      <c r="M52" s="88">
        <v>53</v>
      </c>
      <c r="N52" s="88">
        <v>96</v>
      </c>
      <c r="O52" s="88"/>
      <c r="P52" s="88">
        <v>127</v>
      </c>
      <c r="Q52" s="88">
        <v>76</v>
      </c>
      <c r="R52" s="88"/>
      <c r="S52" s="88">
        <v>85</v>
      </c>
      <c r="T52" s="88">
        <v>243</v>
      </c>
      <c r="U52" s="88"/>
      <c r="V52" s="88">
        <v>78</v>
      </c>
      <c r="W52" s="88">
        <v>118</v>
      </c>
      <c r="X52" s="88">
        <v>39</v>
      </c>
      <c r="Y52" s="88"/>
      <c r="Z52" s="88">
        <v>92</v>
      </c>
      <c r="AA52" s="88">
        <v>50</v>
      </c>
      <c r="AB52" s="88">
        <v>53</v>
      </c>
      <c r="AC52" s="88">
        <v>41</v>
      </c>
      <c r="AD52" s="88">
        <v>89</v>
      </c>
      <c r="AE52" s="88">
        <v>1649</v>
      </c>
      <c r="AF52" s="89">
        <v>1649</v>
      </c>
      <c r="AI52" s="236"/>
      <c r="AJ52" s="236"/>
      <c r="AK52" s="236"/>
      <c r="AL52" s="236"/>
      <c r="AM52" s="236"/>
      <c r="AN52" s="236"/>
      <c r="AO52" s="236"/>
      <c r="AP52" s="236"/>
      <c r="AQ52" s="236"/>
      <c r="AR52" s="236"/>
      <c r="AS52" s="236"/>
      <c r="AT52" s="236"/>
      <c r="AU52" s="236"/>
      <c r="AV52" s="236"/>
      <c r="AW52" s="236"/>
      <c r="AX52" s="236"/>
      <c r="AY52" s="236"/>
      <c r="AZ52" s="236"/>
      <c r="BA52" s="236"/>
      <c r="BB52" s="236"/>
      <c r="BC52" s="236"/>
      <c r="BD52" s="236"/>
      <c r="BE52" s="236"/>
      <c r="BF52" s="236"/>
      <c r="BG52" s="236"/>
      <c r="BH52" s="236"/>
      <c r="BI52" s="236"/>
      <c r="BJ52" s="236"/>
      <c r="BK52" s="236"/>
      <c r="BL52" s="237"/>
    </row>
    <row r="53" spans="2:64" x14ac:dyDescent="0.2">
      <c r="B53" s="181" t="s">
        <v>1455</v>
      </c>
      <c r="C53" s="93">
        <v>14</v>
      </c>
      <c r="D53" s="93">
        <v>15</v>
      </c>
      <c r="E53" s="93">
        <v>15</v>
      </c>
      <c r="F53" s="93">
        <v>15</v>
      </c>
      <c r="G53" s="93">
        <v>15</v>
      </c>
      <c r="H53" s="93">
        <v>17</v>
      </c>
      <c r="I53" s="93"/>
      <c r="J53" s="93">
        <v>18</v>
      </c>
      <c r="K53" s="93"/>
      <c r="L53" s="93">
        <v>10</v>
      </c>
      <c r="M53" s="93">
        <v>16</v>
      </c>
      <c r="N53" s="93">
        <v>27</v>
      </c>
      <c r="O53" s="93"/>
      <c r="P53" s="93">
        <v>41</v>
      </c>
      <c r="Q53" s="93">
        <v>24</v>
      </c>
      <c r="R53" s="93"/>
      <c r="S53" s="93">
        <v>29</v>
      </c>
      <c r="T53" s="93">
        <v>81</v>
      </c>
      <c r="U53" s="93"/>
      <c r="V53" s="93">
        <v>13</v>
      </c>
      <c r="W53" s="93">
        <v>38</v>
      </c>
      <c r="X53" s="93">
        <v>9</v>
      </c>
      <c r="Y53" s="93"/>
      <c r="Z53" s="93">
        <v>23</v>
      </c>
      <c r="AA53" s="93">
        <v>16</v>
      </c>
      <c r="AB53" s="93">
        <v>14</v>
      </c>
      <c r="AC53" s="93">
        <v>7</v>
      </c>
      <c r="AD53" s="93">
        <v>22</v>
      </c>
      <c r="AE53" s="93"/>
      <c r="AF53" s="98">
        <v>479</v>
      </c>
      <c r="AI53" s="236"/>
      <c r="AJ53" s="236"/>
      <c r="AK53" s="236"/>
      <c r="AL53" s="236"/>
      <c r="AM53" s="236"/>
      <c r="AN53" s="236"/>
      <c r="AO53" s="236"/>
      <c r="AP53" s="236"/>
      <c r="AQ53" s="236"/>
      <c r="AR53" s="236"/>
      <c r="AS53" s="236"/>
      <c r="AT53" s="236"/>
      <c r="AU53" s="236"/>
      <c r="AV53" s="236"/>
      <c r="AW53" s="236"/>
      <c r="AX53" s="236"/>
      <c r="AY53" s="236"/>
      <c r="AZ53" s="236"/>
      <c r="BA53" s="236"/>
      <c r="BB53" s="236"/>
      <c r="BC53" s="236"/>
      <c r="BD53" s="236"/>
      <c r="BE53" s="236"/>
      <c r="BF53" s="236"/>
      <c r="BG53" s="236"/>
      <c r="BH53" s="236"/>
      <c r="BI53" s="236"/>
      <c r="BJ53" s="236"/>
      <c r="BK53" s="236"/>
      <c r="BL53" s="237"/>
    </row>
    <row r="54" spans="2:64" x14ac:dyDescent="0.2">
      <c r="B54" s="178"/>
      <c r="C54" s="93"/>
      <c r="D54" s="93"/>
      <c r="E54" s="93"/>
      <c r="F54" s="93"/>
      <c r="G54" s="93"/>
      <c r="H54" s="93"/>
      <c r="I54" s="93"/>
      <c r="J54" s="93"/>
      <c r="K54" s="93"/>
      <c r="L54" s="93"/>
      <c r="M54" s="93"/>
      <c r="N54" s="93"/>
      <c r="O54" s="93"/>
      <c r="P54" s="93"/>
      <c r="Q54" s="93"/>
      <c r="R54" s="93"/>
      <c r="S54" s="93"/>
      <c r="T54" s="93"/>
      <c r="U54" s="93"/>
      <c r="V54" s="93"/>
      <c r="W54" s="93"/>
      <c r="X54" s="93"/>
      <c r="Y54" s="93"/>
      <c r="Z54" s="93"/>
      <c r="AA54" s="93"/>
      <c r="AB54" s="93"/>
      <c r="AC54" s="93"/>
      <c r="AD54" s="93"/>
      <c r="AE54" s="93"/>
      <c r="AF54" s="94"/>
      <c r="AI54" s="236"/>
      <c r="AJ54" s="236"/>
      <c r="AK54" s="236"/>
      <c r="AL54" s="236"/>
      <c r="AM54" s="236"/>
      <c r="AN54" s="236"/>
      <c r="AO54" s="236"/>
      <c r="AP54" s="236"/>
      <c r="AQ54" s="236"/>
      <c r="AR54" s="236"/>
      <c r="AS54" s="236"/>
      <c r="AT54" s="236"/>
      <c r="AU54" s="236"/>
      <c r="AV54" s="236"/>
      <c r="AW54" s="236"/>
      <c r="AX54" s="236"/>
      <c r="AY54" s="236"/>
      <c r="AZ54" s="236"/>
      <c r="BA54" s="236"/>
      <c r="BB54" s="236"/>
      <c r="BC54" s="236"/>
      <c r="BD54" s="236"/>
      <c r="BE54" s="236"/>
      <c r="BF54" s="236"/>
      <c r="BG54" s="236"/>
      <c r="BH54" s="236"/>
      <c r="BI54" s="236"/>
      <c r="BJ54" s="236"/>
      <c r="BK54" s="236"/>
      <c r="BL54" s="237"/>
    </row>
    <row r="55" spans="2:64" x14ac:dyDescent="0.2">
      <c r="B55" s="216" t="s">
        <v>1456</v>
      </c>
      <c r="C55" s="88">
        <v>13</v>
      </c>
      <c r="D55" s="88">
        <v>49</v>
      </c>
      <c r="E55" s="88">
        <v>28</v>
      </c>
      <c r="F55" s="88">
        <v>23</v>
      </c>
      <c r="G55" s="88">
        <v>39</v>
      </c>
      <c r="H55" s="88">
        <v>35</v>
      </c>
      <c r="I55" s="88"/>
      <c r="J55" s="88">
        <v>18</v>
      </c>
      <c r="K55" s="88"/>
      <c r="L55" s="88">
        <v>14</v>
      </c>
      <c r="M55" s="88">
        <v>22</v>
      </c>
      <c r="N55" s="88">
        <v>34</v>
      </c>
      <c r="O55" s="88"/>
      <c r="P55" s="88">
        <v>61</v>
      </c>
      <c r="Q55" s="88">
        <v>39</v>
      </c>
      <c r="R55" s="88"/>
      <c r="S55" s="88">
        <v>26</v>
      </c>
      <c r="T55" s="88">
        <v>115</v>
      </c>
      <c r="U55" s="88"/>
      <c r="V55" s="88">
        <v>20</v>
      </c>
      <c r="W55" s="88">
        <v>55</v>
      </c>
      <c r="X55" s="88">
        <v>12</v>
      </c>
      <c r="Y55" s="88"/>
      <c r="Z55" s="88">
        <v>41</v>
      </c>
      <c r="AA55" s="88">
        <v>18</v>
      </c>
      <c r="AB55" s="88">
        <v>12</v>
      </c>
      <c r="AC55" s="88">
        <v>15</v>
      </c>
      <c r="AD55" s="88">
        <v>28</v>
      </c>
      <c r="AE55" s="88"/>
      <c r="AF55" s="89">
        <v>717</v>
      </c>
      <c r="AI55" s="236"/>
      <c r="AJ55" s="236"/>
      <c r="AK55" s="236"/>
      <c r="AL55" s="236"/>
      <c r="AM55" s="236"/>
      <c r="AN55" s="236"/>
      <c r="AO55" s="236"/>
      <c r="AP55" s="236"/>
      <c r="AQ55" s="236"/>
      <c r="AR55" s="236"/>
      <c r="AS55" s="236"/>
      <c r="AT55" s="236"/>
      <c r="AU55" s="236"/>
      <c r="AV55" s="236"/>
      <c r="AW55" s="236"/>
      <c r="AX55" s="236"/>
      <c r="AY55" s="236"/>
      <c r="AZ55" s="236"/>
      <c r="BA55" s="236"/>
      <c r="BB55" s="236"/>
      <c r="BC55" s="236"/>
      <c r="BD55" s="236"/>
      <c r="BE55" s="236"/>
      <c r="BF55" s="236"/>
      <c r="BG55" s="236"/>
      <c r="BH55" s="236"/>
      <c r="BI55" s="236"/>
      <c r="BJ55" s="236"/>
      <c r="BK55" s="236"/>
      <c r="BL55" s="237"/>
    </row>
    <row r="56" spans="2:64" x14ac:dyDescent="0.2">
      <c r="B56" s="178"/>
      <c r="C56" s="97"/>
      <c r="D56" s="97"/>
      <c r="E56" s="97"/>
      <c r="F56" s="97"/>
      <c r="G56" s="97"/>
      <c r="H56" s="97"/>
      <c r="I56" s="97"/>
      <c r="J56" s="97"/>
      <c r="K56" s="97"/>
      <c r="L56" s="97"/>
      <c r="M56" s="97"/>
      <c r="N56" s="97"/>
      <c r="O56" s="97"/>
      <c r="P56" s="97"/>
      <c r="Q56" s="97"/>
      <c r="R56" s="97"/>
      <c r="S56" s="97"/>
      <c r="T56" s="97"/>
      <c r="U56" s="97"/>
      <c r="V56" s="97"/>
      <c r="W56" s="97"/>
      <c r="X56" s="97"/>
      <c r="Y56" s="97"/>
      <c r="Z56" s="97"/>
      <c r="AA56" s="97"/>
      <c r="AB56" s="97"/>
      <c r="AC56" s="97"/>
      <c r="AD56" s="97"/>
      <c r="AE56" s="97"/>
      <c r="AF56" s="98"/>
      <c r="AI56" s="236"/>
      <c r="AJ56" s="236"/>
      <c r="AK56" s="236"/>
      <c r="AL56" s="236"/>
      <c r="AM56" s="236"/>
      <c r="AN56" s="236"/>
      <c r="AO56" s="236"/>
      <c r="AP56" s="236"/>
      <c r="AQ56" s="236"/>
      <c r="AR56" s="236"/>
      <c r="AS56" s="236"/>
      <c r="AT56" s="236"/>
      <c r="AU56" s="236"/>
      <c r="AV56" s="236"/>
      <c r="AW56" s="236"/>
      <c r="AX56" s="236"/>
      <c r="AY56" s="236"/>
      <c r="AZ56" s="236"/>
      <c r="BA56" s="236"/>
      <c r="BB56" s="236"/>
      <c r="BC56" s="236"/>
      <c r="BD56" s="236"/>
      <c r="BE56" s="236"/>
      <c r="BF56" s="236"/>
      <c r="BG56" s="236"/>
      <c r="BH56" s="236"/>
      <c r="BI56" s="236"/>
      <c r="BJ56" s="236"/>
      <c r="BK56" s="236"/>
      <c r="BL56" s="237"/>
    </row>
    <row r="57" spans="2:64" x14ac:dyDescent="0.2">
      <c r="B57" s="216" t="s">
        <v>1458</v>
      </c>
      <c r="C57" s="88">
        <v>30</v>
      </c>
      <c r="D57" s="88">
        <v>68</v>
      </c>
      <c r="E57" s="88">
        <v>66</v>
      </c>
      <c r="F57" s="88">
        <v>78</v>
      </c>
      <c r="G57" s="88">
        <v>84</v>
      </c>
      <c r="H57" s="88">
        <v>94</v>
      </c>
      <c r="I57" s="88"/>
      <c r="J57" s="88">
        <v>60</v>
      </c>
      <c r="K57" s="88"/>
      <c r="L57" s="88">
        <v>40</v>
      </c>
      <c r="M57" s="88">
        <v>81</v>
      </c>
      <c r="N57" s="88">
        <v>114</v>
      </c>
      <c r="O57" s="88"/>
      <c r="P57" s="88">
        <v>204</v>
      </c>
      <c r="Q57" s="88">
        <v>106</v>
      </c>
      <c r="R57" s="88"/>
      <c r="S57" s="88">
        <v>88</v>
      </c>
      <c r="T57" s="88">
        <v>292</v>
      </c>
      <c r="U57" s="88"/>
      <c r="V57" s="88">
        <v>90</v>
      </c>
      <c r="W57" s="88">
        <v>126</v>
      </c>
      <c r="X57" s="88">
        <v>26</v>
      </c>
      <c r="Y57" s="88"/>
      <c r="Z57" s="88">
        <v>97</v>
      </c>
      <c r="AA57" s="88">
        <v>59</v>
      </c>
      <c r="AB57" s="88">
        <v>58</v>
      </c>
      <c r="AC57" s="88">
        <v>44</v>
      </c>
      <c r="AD57" s="88">
        <v>88</v>
      </c>
      <c r="AE57" s="88"/>
      <c r="AF57" s="89">
        <v>1993</v>
      </c>
      <c r="AI57" s="236"/>
      <c r="AJ57" s="236"/>
      <c r="AK57" s="236"/>
      <c r="AL57" s="236"/>
      <c r="AM57" s="236"/>
      <c r="AN57" s="236"/>
      <c r="AO57" s="236"/>
      <c r="AP57" s="236"/>
      <c r="AQ57" s="236"/>
      <c r="AR57" s="236"/>
      <c r="AS57" s="236"/>
      <c r="AT57" s="236"/>
      <c r="AU57" s="236"/>
      <c r="AV57" s="236"/>
      <c r="AW57" s="236"/>
      <c r="AX57" s="236"/>
      <c r="AY57" s="236"/>
      <c r="AZ57" s="236"/>
      <c r="BA57" s="236"/>
      <c r="BB57" s="236"/>
      <c r="BC57" s="236"/>
      <c r="BD57" s="236"/>
      <c r="BE57" s="236"/>
      <c r="BF57" s="236"/>
      <c r="BG57" s="236"/>
      <c r="BH57" s="236"/>
      <c r="BI57" s="236"/>
      <c r="BJ57" s="236"/>
      <c r="BK57" s="236"/>
      <c r="BL57" s="237"/>
    </row>
    <row r="58" spans="2:64" x14ac:dyDescent="0.2">
      <c r="B58" s="178"/>
      <c r="C58" s="97"/>
      <c r="D58" s="97"/>
      <c r="E58" s="97"/>
      <c r="F58" s="97"/>
      <c r="G58" s="97"/>
      <c r="H58" s="97"/>
      <c r="I58" s="97"/>
      <c r="J58" s="97"/>
      <c r="K58" s="97"/>
      <c r="L58" s="97"/>
      <c r="M58" s="97"/>
      <c r="N58" s="97"/>
      <c r="O58" s="97"/>
      <c r="P58" s="97"/>
      <c r="Q58" s="97"/>
      <c r="R58" s="97"/>
      <c r="S58" s="97"/>
      <c r="T58" s="97"/>
      <c r="U58" s="97"/>
      <c r="V58" s="97"/>
      <c r="W58" s="97"/>
      <c r="X58" s="97"/>
      <c r="Y58" s="97"/>
      <c r="Z58" s="97"/>
      <c r="AA58" s="97"/>
      <c r="AB58" s="97"/>
      <c r="AC58" s="97"/>
      <c r="AD58" s="97"/>
      <c r="AE58" s="97"/>
      <c r="AF58" s="98"/>
      <c r="AI58" s="236"/>
      <c r="AJ58" s="236"/>
      <c r="AK58" s="236"/>
      <c r="AL58" s="236"/>
      <c r="AM58" s="236"/>
      <c r="AN58" s="236"/>
      <c r="AO58" s="236"/>
      <c r="AP58" s="236"/>
      <c r="AQ58" s="236"/>
      <c r="AR58" s="236"/>
      <c r="AS58" s="236"/>
      <c r="AT58" s="236"/>
      <c r="AU58" s="236"/>
      <c r="AV58" s="236"/>
      <c r="AW58" s="236"/>
      <c r="AX58" s="236"/>
      <c r="AY58" s="236"/>
      <c r="AZ58" s="236"/>
      <c r="BA58" s="236"/>
      <c r="BB58" s="236"/>
      <c r="BC58" s="236"/>
      <c r="BD58" s="236"/>
      <c r="BE58" s="236"/>
      <c r="BF58" s="236"/>
      <c r="BG58" s="236"/>
      <c r="BH58" s="236"/>
      <c r="BI58" s="236"/>
      <c r="BJ58" s="236"/>
      <c r="BK58" s="236"/>
      <c r="BL58" s="237"/>
    </row>
    <row r="59" spans="2:64" x14ac:dyDescent="0.2">
      <c r="B59" s="216" t="s">
        <v>1460</v>
      </c>
      <c r="C59" s="88">
        <v>110</v>
      </c>
      <c r="D59" s="88">
        <v>204</v>
      </c>
      <c r="E59" s="88">
        <v>169</v>
      </c>
      <c r="F59" s="88">
        <v>209</v>
      </c>
      <c r="G59" s="88">
        <v>226</v>
      </c>
      <c r="H59" s="88">
        <v>287</v>
      </c>
      <c r="I59" s="88"/>
      <c r="J59" s="88">
        <v>220</v>
      </c>
      <c r="K59" s="88"/>
      <c r="L59" s="88">
        <v>107</v>
      </c>
      <c r="M59" s="88">
        <v>227</v>
      </c>
      <c r="N59" s="88">
        <v>279</v>
      </c>
      <c r="O59" s="88"/>
      <c r="P59" s="88">
        <v>602</v>
      </c>
      <c r="Q59" s="88">
        <v>327</v>
      </c>
      <c r="R59" s="88"/>
      <c r="S59" s="88">
        <v>246</v>
      </c>
      <c r="T59" s="88">
        <v>754</v>
      </c>
      <c r="U59" s="88"/>
      <c r="V59" s="88">
        <v>245</v>
      </c>
      <c r="W59" s="88">
        <v>489</v>
      </c>
      <c r="X59" s="88">
        <v>104</v>
      </c>
      <c r="Y59" s="88"/>
      <c r="Z59" s="88">
        <v>314</v>
      </c>
      <c r="AA59" s="88">
        <v>131</v>
      </c>
      <c r="AB59" s="88">
        <v>170</v>
      </c>
      <c r="AC59" s="88">
        <v>139</v>
      </c>
      <c r="AD59" s="88">
        <v>276</v>
      </c>
      <c r="AE59" s="88"/>
      <c r="AF59" s="89">
        <v>5835</v>
      </c>
      <c r="AI59" s="236"/>
      <c r="AJ59" s="236"/>
      <c r="AK59" s="236"/>
      <c r="AL59" s="236"/>
      <c r="AM59" s="236"/>
      <c r="AN59" s="236"/>
      <c r="AO59" s="236"/>
      <c r="AP59" s="236"/>
      <c r="AQ59" s="236"/>
      <c r="AR59" s="236"/>
      <c r="AS59" s="236"/>
      <c r="AT59" s="236"/>
      <c r="AU59" s="236"/>
      <c r="AV59" s="236"/>
      <c r="AW59" s="236"/>
      <c r="AX59" s="236"/>
      <c r="AY59" s="236"/>
      <c r="AZ59" s="236"/>
      <c r="BA59" s="236"/>
      <c r="BB59" s="236"/>
      <c r="BC59" s="236"/>
      <c r="BD59" s="236"/>
      <c r="BE59" s="236"/>
      <c r="BF59" s="236"/>
      <c r="BG59" s="236"/>
      <c r="BH59" s="236"/>
      <c r="BI59" s="236"/>
      <c r="BJ59" s="236"/>
      <c r="BK59" s="236"/>
      <c r="BL59" s="237"/>
    </row>
    <row r="60" spans="2:64" x14ac:dyDescent="0.2">
      <c r="B60" s="177" t="s">
        <v>1462</v>
      </c>
      <c r="C60" s="93">
        <v>10</v>
      </c>
      <c r="D60" s="93">
        <v>21</v>
      </c>
      <c r="E60" s="93">
        <v>19</v>
      </c>
      <c r="F60" s="93">
        <v>15</v>
      </c>
      <c r="G60" s="93">
        <v>21</v>
      </c>
      <c r="H60" s="93">
        <v>30</v>
      </c>
      <c r="I60" s="93"/>
      <c r="J60" s="93">
        <v>23</v>
      </c>
      <c r="K60" s="93"/>
      <c r="L60" s="93">
        <v>11</v>
      </c>
      <c r="M60" s="93">
        <v>28</v>
      </c>
      <c r="N60" s="93">
        <v>37</v>
      </c>
      <c r="O60" s="93"/>
      <c r="P60" s="93">
        <v>59</v>
      </c>
      <c r="Q60" s="93">
        <v>33</v>
      </c>
      <c r="R60" s="93"/>
      <c r="S60" s="93">
        <v>31</v>
      </c>
      <c r="T60" s="93">
        <v>90</v>
      </c>
      <c r="U60" s="93"/>
      <c r="V60" s="93">
        <v>31</v>
      </c>
      <c r="W60" s="93">
        <v>52</v>
      </c>
      <c r="X60" s="93">
        <v>14</v>
      </c>
      <c r="Y60" s="93"/>
      <c r="Z60" s="93">
        <v>43</v>
      </c>
      <c r="AA60" s="93">
        <v>17</v>
      </c>
      <c r="AB60" s="93">
        <v>22</v>
      </c>
      <c r="AC60" s="93">
        <v>21</v>
      </c>
      <c r="AD60" s="93">
        <v>48</v>
      </c>
      <c r="AE60" s="93">
        <v>676</v>
      </c>
      <c r="AF60" s="98">
        <v>676</v>
      </c>
      <c r="AI60" s="236"/>
      <c r="AJ60" s="236"/>
      <c r="AK60" s="236"/>
      <c r="AL60" s="236"/>
      <c r="AM60" s="236"/>
      <c r="AN60" s="236"/>
      <c r="AO60" s="236"/>
      <c r="AP60" s="236"/>
      <c r="AQ60" s="236"/>
      <c r="AR60" s="236"/>
      <c r="AS60" s="236"/>
      <c r="AT60" s="236"/>
      <c r="AU60" s="236"/>
      <c r="AV60" s="236"/>
      <c r="AW60" s="236"/>
      <c r="AX60" s="236"/>
      <c r="AY60" s="236"/>
      <c r="AZ60" s="236"/>
      <c r="BA60" s="236"/>
      <c r="BB60" s="236"/>
      <c r="BC60" s="236"/>
      <c r="BD60" s="236"/>
      <c r="BE60" s="236"/>
      <c r="BF60" s="236"/>
      <c r="BG60" s="236"/>
      <c r="BH60" s="236"/>
      <c r="BI60" s="236"/>
      <c r="BJ60" s="236"/>
      <c r="BK60" s="236"/>
      <c r="BL60" s="237"/>
    </row>
    <row r="61" spans="2:64" x14ac:dyDescent="0.2">
      <c r="B61" s="177" t="s">
        <v>1463</v>
      </c>
      <c r="C61" s="93">
        <v>16</v>
      </c>
      <c r="D61" s="93">
        <v>20</v>
      </c>
      <c r="E61" s="93">
        <v>18</v>
      </c>
      <c r="F61" s="93">
        <v>29</v>
      </c>
      <c r="G61" s="93">
        <v>37</v>
      </c>
      <c r="H61" s="93">
        <v>46</v>
      </c>
      <c r="I61" s="93"/>
      <c r="J61" s="93">
        <v>34</v>
      </c>
      <c r="K61" s="93"/>
      <c r="L61" s="93">
        <v>12</v>
      </c>
      <c r="M61" s="93">
        <v>19</v>
      </c>
      <c r="N61" s="93">
        <v>26</v>
      </c>
      <c r="O61" s="93"/>
      <c r="P61" s="93">
        <v>37</v>
      </c>
      <c r="Q61" s="93">
        <v>27</v>
      </c>
      <c r="R61" s="93"/>
      <c r="S61" s="93">
        <v>29</v>
      </c>
      <c r="T61" s="93">
        <v>81</v>
      </c>
      <c r="U61" s="93"/>
      <c r="V61" s="93">
        <v>20</v>
      </c>
      <c r="W61" s="93">
        <v>35</v>
      </c>
      <c r="X61" s="93">
        <v>14</v>
      </c>
      <c r="Y61" s="93"/>
      <c r="Z61" s="93">
        <v>34</v>
      </c>
      <c r="AA61" s="93">
        <v>11</v>
      </c>
      <c r="AB61" s="93">
        <v>14</v>
      </c>
      <c r="AC61" s="93">
        <v>21</v>
      </c>
      <c r="AD61" s="93">
        <v>15</v>
      </c>
      <c r="AE61" s="93">
        <v>595</v>
      </c>
      <c r="AF61" s="98">
        <v>595</v>
      </c>
      <c r="AI61" s="236"/>
      <c r="AJ61" s="236"/>
      <c r="AK61" s="236"/>
      <c r="AL61" s="236"/>
      <c r="AM61" s="236"/>
      <c r="AN61" s="236"/>
      <c r="AO61" s="236"/>
      <c r="AP61" s="236"/>
      <c r="AQ61" s="236"/>
      <c r="AR61" s="236"/>
      <c r="AS61" s="236"/>
      <c r="AT61" s="236"/>
      <c r="AU61" s="236"/>
      <c r="AV61" s="236"/>
      <c r="AW61" s="236"/>
      <c r="AX61" s="236"/>
      <c r="AY61" s="236"/>
      <c r="AZ61" s="236"/>
      <c r="BA61" s="236"/>
      <c r="BB61" s="236"/>
      <c r="BC61" s="236"/>
      <c r="BD61" s="236"/>
      <c r="BE61" s="236"/>
      <c r="BF61" s="236"/>
      <c r="BG61" s="236"/>
      <c r="BH61" s="236"/>
      <c r="BI61" s="236"/>
      <c r="BJ61" s="236"/>
      <c r="BK61" s="236"/>
      <c r="BL61" s="237"/>
    </row>
    <row r="62" spans="2:64" x14ac:dyDescent="0.2">
      <c r="B62" s="165"/>
      <c r="C62" s="99"/>
      <c r="D62" s="99"/>
      <c r="E62" s="99"/>
      <c r="F62" s="99"/>
      <c r="G62" s="99"/>
      <c r="H62" s="99"/>
      <c r="I62" s="99"/>
      <c r="J62" s="99"/>
      <c r="K62" s="99"/>
      <c r="L62" s="99"/>
      <c r="M62" s="99"/>
      <c r="N62" s="99"/>
      <c r="O62" s="99"/>
      <c r="P62" s="99"/>
      <c r="Q62" s="99"/>
      <c r="R62" s="99"/>
      <c r="S62" s="99"/>
      <c r="T62" s="99"/>
      <c r="U62" s="99"/>
      <c r="V62" s="99"/>
      <c r="W62" s="99"/>
      <c r="X62" s="99"/>
      <c r="Y62" s="99"/>
      <c r="Z62" s="99"/>
      <c r="AA62" s="99"/>
      <c r="AB62" s="99"/>
      <c r="AC62" s="99"/>
      <c r="AD62" s="99"/>
      <c r="AE62" s="99"/>
      <c r="AF62" s="100"/>
      <c r="AI62" s="236"/>
      <c r="AJ62" s="236"/>
      <c r="AK62" s="236"/>
      <c r="AL62" s="236"/>
      <c r="AM62" s="236"/>
      <c r="AN62" s="236"/>
      <c r="AO62" s="236"/>
      <c r="AP62" s="236"/>
      <c r="AQ62" s="236"/>
      <c r="AR62" s="236"/>
      <c r="AS62" s="236"/>
      <c r="AT62" s="236"/>
      <c r="AU62" s="236"/>
      <c r="AV62" s="236"/>
      <c r="AW62" s="236"/>
      <c r="AX62" s="236"/>
      <c r="AY62" s="236"/>
      <c r="AZ62" s="236"/>
      <c r="BA62" s="236"/>
      <c r="BB62" s="236"/>
      <c r="BC62" s="236"/>
      <c r="BD62" s="236"/>
      <c r="BE62" s="236"/>
      <c r="BF62" s="236"/>
      <c r="BG62" s="236"/>
      <c r="BH62" s="236"/>
      <c r="BI62" s="236"/>
      <c r="BJ62" s="236"/>
      <c r="BK62" s="236"/>
      <c r="BL62" s="237"/>
    </row>
    <row r="63" spans="2:64" x14ac:dyDescent="0.2">
      <c r="B63" s="216" t="s">
        <v>1464</v>
      </c>
      <c r="C63" s="88">
        <v>98</v>
      </c>
      <c r="D63" s="88">
        <v>193</v>
      </c>
      <c r="E63" s="88">
        <v>205</v>
      </c>
      <c r="F63" s="88">
        <v>168</v>
      </c>
      <c r="G63" s="88">
        <v>210</v>
      </c>
      <c r="H63" s="88">
        <v>199</v>
      </c>
      <c r="I63" s="88"/>
      <c r="J63" s="88">
        <v>156</v>
      </c>
      <c r="K63" s="88"/>
      <c r="L63" s="88">
        <v>91</v>
      </c>
      <c r="M63" s="88">
        <v>207</v>
      </c>
      <c r="N63" s="88">
        <v>283</v>
      </c>
      <c r="O63" s="88"/>
      <c r="P63" s="88">
        <v>512</v>
      </c>
      <c r="Q63" s="88">
        <v>312</v>
      </c>
      <c r="R63" s="88"/>
      <c r="S63" s="88">
        <v>225</v>
      </c>
      <c r="T63" s="88">
        <v>683</v>
      </c>
      <c r="U63" s="88"/>
      <c r="V63" s="88">
        <v>252</v>
      </c>
      <c r="W63" s="88">
        <v>452</v>
      </c>
      <c r="X63" s="88">
        <v>128</v>
      </c>
      <c r="Y63" s="88"/>
      <c r="Z63" s="88">
        <v>372</v>
      </c>
      <c r="AA63" s="88">
        <v>150</v>
      </c>
      <c r="AB63" s="88">
        <v>178</v>
      </c>
      <c r="AC63" s="88">
        <v>153</v>
      </c>
      <c r="AD63" s="88">
        <v>315</v>
      </c>
      <c r="AE63" s="88"/>
      <c r="AF63" s="89">
        <v>5542</v>
      </c>
      <c r="AI63" s="236"/>
      <c r="AJ63" s="236"/>
      <c r="AK63" s="236"/>
      <c r="AL63" s="236"/>
      <c r="AM63" s="236"/>
      <c r="AN63" s="236"/>
      <c r="AO63" s="236"/>
      <c r="AP63" s="236"/>
      <c r="AQ63" s="236"/>
      <c r="AR63" s="236"/>
      <c r="AS63" s="236"/>
      <c r="AT63" s="236"/>
      <c r="AU63" s="236"/>
      <c r="AV63" s="236"/>
      <c r="AW63" s="236"/>
      <c r="AX63" s="236"/>
      <c r="AY63" s="236"/>
      <c r="AZ63" s="236"/>
      <c r="BA63" s="236"/>
      <c r="BB63" s="236"/>
      <c r="BC63" s="236"/>
      <c r="BD63" s="236"/>
      <c r="BE63" s="236"/>
      <c r="BF63" s="236"/>
      <c r="BG63" s="236"/>
      <c r="BH63" s="236"/>
      <c r="BI63" s="236"/>
      <c r="BJ63" s="236"/>
      <c r="BK63" s="236"/>
      <c r="BL63" s="237"/>
    </row>
    <row r="64" spans="2:64" x14ac:dyDescent="0.2">
      <c r="B64" s="177" t="s">
        <v>1466</v>
      </c>
      <c r="C64" s="93">
        <v>9</v>
      </c>
      <c r="D64" s="93">
        <v>7</v>
      </c>
      <c r="E64" s="93">
        <v>17</v>
      </c>
      <c r="F64" s="93">
        <v>16</v>
      </c>
      <c r="G64" s="93">
        <v>13</v>
      </c>
      <c r="H64" s="93">
        <v>19</v>
      </c>
      <c r="I64" s="93"/>
      <c r="J64" s="93">
        <v>9</v>
      </c>
      <c r="K64" s="93"/>
      <c r="L64" s="93" t="s">
        <v>132</v>
      </c>
      <c r="M64" s="93" t="s">
        <v>132</v>
      </c>
      <c r="N64" s="93">
        <v>19</v>
      </c>
      <c r="O64" s="93"/>
      <c r="P64" s="93">
        <v>27</v>
      </c>
      <c r="Q64" s="93">
        <v>19</v>
      </c>
      <c r="R64" s="93"/>
      <c r="S64" s="93">
        <v>14</v>
      </c>
      <c r="T64" s="93">
        <v>43</v>
      </c>
      <c r="U64" s="93"/>
      <c r="V64" s="93">
        <v>23</v>
      </c>
      <c r="W64" s="93">
        <v>40</v>
      </c>
      <c r="X64" s="93">
        <v>13</v>
      </c>
      <c r="Y64" s="93"/>
      <c r="Z64" s="93">
        <v>30</v>
      </c>
      <c r="AA64" s="93">
        <v>8</v>
      </c>
      <c r="AB64" s="93">
        <v>19</v>
      </c>
      <c r="AC64" s="93">
        <v>5</v>
      </c>
      <c r="AD64" s="93">
        <v>17</v>
      </c>
      <c r="AE64" s="93"/>
      <c r="AF64" s="98">
        <v>385</v>
      </c>
      <c r="AI64" s="236"/>
      <c r="AJ64" s="236"/>
      <c r="AK64" s="236"/>
      <c r="AL64" s="236"/>
      <c r="AM64" s="236"/>
      <c r="AN64" s="236"/>
      <c r="AO64" s="236"/>
      <c r="AP64" s="236"/>
      <c r="AQ64" s="236"/>
      <c r="AR64" s="236"/>
      <c r="AS64" s="236"/>
      <c r="AT64" s="236"/>
      <c r="AU64" s="236"/>
      <c r="AV64" s="236"/>
      <c r="AW64" s="236"/>
      <c r="AX64" s="236"/>
      <c r="AY64" s="236"/>
      <c r="AZ64" s="236"/>
      <c r="BA64" s="236"/>
      <c r="BB64" s="236"/>
      <c r="BC64" s="236"/>
      <c r="BD64" s="236"/>
      <c r="BE64" s="236"/>
      <c r="BF64" s="236"/>
      <c r="BG64" s="236"/>
      <c r="BH64" s="236"/>
      <c r="BI64" s="236"/>
      <c r="BJ64" s="236"/>
      <c r="BK64" s="236"/>
      <c r="BL64" s="237"/>
    </row>
    <row r="65" spans="2:64" x14ac:dyDescent="0.2">
      <c r="B65" s="177" t="s">
        <v>1467</v>
      </c>
      <c r="C65" s="93">
        <v>4</v>
      </c>
      <c r="D65" s="93">
        <v>17</v>
      </c>
      <c r="E65" s="93">
        <v>8</v>
      </c>
      <c r="F65" s="93">
        <v>12</v>
      </c>
      <c r="G65" s="93">
        <v>10</v>
      </c>
      <c r="H65" s="93">
        <v>11</v>
      </c>
      <c r="I65" s="93"/>
      <c r="J65" s="93">
        <v>12</v>
      </c>
      <c r="K65" s="93"/>
      <c r="L65" s="93">
        <v>5</v>
      </c>
      <c r="M65" s="93">
        <v>11</v>
      </c>
      <c r="N65" s="93">
        <v>18</v>
      </c>
      <c r="O65" s="93"/>
      <c r="P65" s="93">
        <v>19</v>
      </c>
      <c r="Q65" s="93">
        <v>8</v>
      </c>
      <c r="R65" s="93"/>
      <c r="S65" s="93">
        <v>9</v>
      </c>
      <c r="T65" s="93">
        <v>33</v>
      </c>
      <c r="U65" s="93"/>
      <c r="V65" s="93">
        <v>17</v>
      </c>
      <c r="W65" s="93">
        <v>30</v>
      </c>
      <c r="X65" s="93">
        <v>9</v>
      </c>
      <c r="Y65" s="93"/>
      <c r="Z65" s="93">
        <v>25</v>
      </c>
      <c r="AA65" s="93">
        <v>4</v>
      </c>
      <c r="AB65" s="93">
        <v>8</v>
      </c>
      <c r="AC65" s="93">
        <v>8</v>
      </c>
      <c r="AD65" s="93">
        <v>19</v>
      </c>
      <c r="AE65" s="93"/>
      <c r="AF65" s="98">
        <v>297</v>
      </c>
      <c r="AI65" s="236"/>
      <c r="AJ65" s="236"/>
      <c r="AK65" s="236"/>
      <c r="AL65" s="236"/>
      <c r="AM65" s="236"/>
      <c r="AN65" s="236"/>
      <c r="AO65" s="236"/>
      <c r="AP65" s="236"/>
      <c r="AQ65" s="236"/>
      <c r="AR65" s="236"/>
      <c r="AS65" s="236"/>
      <c r="AT65" s="236"/>
      <c r="AU65" s="236"/>
      <c r="AV65" s="236"/>
      <c r="AW65" s="236"/>
      <c r="AX65" s="236"/>
      <c r="AY65" s="236"/>
      <c r="AZ65" s="236"/>
      <c r="BA65" s="236"/>
      <c r="BB65" s="236"/>
      <c r="BC65" s="236"/>
      <c r="BD65" s="236"/>
      <c r="BE65" s="236"/>
      <c r="BF65" s="236"/>
      <c r="BG65" s="236"/>
      <c r="BH65" s="236"/>
      <c r="BI65" s="236"/>
      <c r="BJ65" s="236"/>
      <c r="BK65" s="236"/>
      <c r="BL65" s="237"/>
    </row>
    <row r="66" spans="2:64" x14ac:dyDescent="0.2">
      <c r="B66" s="177" t="s">
        <v>74</v>
      </c>
      <c r="C66" s="93">
        <v>3</v>
      </c>
      <c r="D66" s="93">
        <v>9</v>
      </c>
      <c r="E66" s="93">
        <v>11</v>
      </c>
      <c r="F66" s="93">
        <v>14</v>
      </c>
      <c r="G66" s="93">
        <v>25</v>
      </c>
      <c r="H66" s="93">
        <v>17</v>
      </c>
      <c r="I66" s="93"/>
      <c r="J66" s="93">
        <v>20</v>
      </c>
      <c r="K66" s="93"/>
      <c r="L66" s="93">
        <v>16</v>
      </c>
      <c r="M66" s="93">
        <v>12</v>
      </c>
      <c r="N66" s="93">
        <v>27</v>
      </c>
      <c r="O66" s="93"/>
      <c r="P66" s="93">
        <v>56</v>
      </c>
      <c r="Q66" s="93">
        <v>32</v>
      </c>
      <c r="R66" s="93"/>
      <c r="S66" s="93">
        <v>18</v>
      </c>
      <c r="T66" s="93">
        <v>45</v>
      </c>
      <c r="U66" s="93"/>
      <c r="V66" s="93">
        <v>23</v>
      </c>
      <c r="W66" s="93">
        <v>33</v>
      </c>
      <c r="X66" s="93">
        <v>10</v>
      </c>
      <c r="Y66" s="93"/>
      <c r="Z66" s="93">
        <v>38</v>
      </c>
      <c r="AA66" s="93">
        <v>7</v>
      </c>
      <c r="AB66" s="93">
        <v>17</v>
      </c>
      <c r="AC66" s="93">
        <v>10</v>
      </c>
      <c r="AD66" s="93">
        <v>18</v>
      </c>
      <c r="AE66" s="93">
        <v>461</v>
      </c>
      <c r="AF66" s="98">
        <v>461</v>
      </c>
      <c r="AI66" s="236"/>
      <c r="AJ66" s="236"/>
      <c r="AK66" s="236"/>
      <c r="AL66" s="236"/>
      <c r="AM66" s="236"/>
      <c r="AN66" s="236"/>
      <c r="AO66" s="236"/>
      <c r="AP66" s="236"/>
      <c r="AQ66" s="236"/>
      <c r="AR66" s="236"/>
      <c r="AS66" s="236"/>
      <c r="AT66" s="236"/>
      <c r="AU66" s="236"/>
      <c r="AV66" s="236"/>
      <c r="AW66" s="236"/>
      <c r="AX66" s="236"/>
      <c r="AY66" s="236"/>
      <c r="AZ66" s="236"/>
      <c r="BA66" s="236"/>
      <c r="BB66" s="236"/>
      <c r="BC66" s="236"/>
      <c r="BD66" s="236"/>
      <c r="BE66" s="236"/>
      <c r="BF66" s="236"/>
      <c r="BG66" s="236"/>
      <c r="BH66" s="236"/>
      <c r="BI66" s="236"/>
      <c r="BJ66" s="236"/>
      <c r="BK66" s="236"/>
      <c r="BL66" s="237"/>
    </row>
    <row r="67" spans="2:64" x14ac:dyDescent="0.2">
      <c r="B67" s="178"/>
      <c r="C67" s="93"/>
      <c r="D67" s="93"/>
      <c r="E67" s="93"/>
      <c r="F67" s="93"/>
      <c r="G67" s="93"/>
      <c r="H67" s="93"/>
      <c r="I67" s="93"/>
      <c r="J67" s="93"/>
      <c r="K67" s="93"/>
      <c r="L67" s="93"/>
      <c r="M67" s="93"/>
      <c r="N67" s="93"/>
      <c r="O67" s="93"/>
      <c r="P67" s="93"/>
      <c r="Q67" s="93"/>
      <c r="R67" s="93"/>
      <c r="S67" s="93"/>
      <c r="T67" s="93"/>
      <c r="U67" s="93"/>
      <c r="V67" s="93"/>
      <c r="W67" s="93"/>
      <c r="X67" s="93"/>
      <c r="Y67" s="93"/>
      <c r="Z67" s="93"/>
      <c r="AA67" s="93"/>
      <c r="AB67" s="93"/>
      <c r="AC67" s="93"/>
      <c r="AD67" s="93"/>
      <c r="AE67" s="93"/>
      <c r="AF67" s="94"/>
      <c r="AI67" s="236"/>
      <c r="AJ67" s="236"/>
      <c r="AK67" s="236"/>
      <c r="AL67" s="236"/>
      <c r="AM67" s="236"/>
      <c r="AN67" s="236"/>
      <c r="AO67" s="236"/>
      <c r="AP67" s="236"/>
      <c r="AQ67" s="236"/>
      <c r="AR67" s="236"/>
      <c r="AS67" s="236"/>
      <c r="AT67" s="236"/>
      <c r="AU67" s="236"/>
      <c r="AV67" s="236"/>
      <c r="AW67" s="236"/>
      <c r="AX67" s="236"/>
      <c r="AY67" s="236"/>
      <c r="AZ67" s="236"/>
      <c r="BA67" s="236"/>
      <c r="BB67" s="236"/>
      <c r="BC67" s="236"/>
      <c r="BD67" s="236"/>
      <c r="BE67" s="236"/>
      <c r="BF67" s="236"/>
      <c r="BG67" s="236"/>
      <c r="BH67" s="236"/>
      <c r="BI67" s="236"/>
      <c r="BJ67" s="236"/>
      <c r="BK67" s="236"/>
      <c r="BL67" s="237"/>
    </row>
    <row r="68" spans="2:64" x14ac:dyDescent="0.2">
      <c r="B68" s="216" t="s">
        <v>1468</v>
      </c>
      <c r="C68" s="88">
        <v>11</v>
      </c>
      <c r="D68" s="88">
        <v>14</v>
      </c>
      <c r="E68" s="88">
        <v>11</v>
      </c>
      <c r="F68" s="88">
        <v>13</v>
      </c>
      <c r="G68" s="88">
        <v>20</v>
      </c>
      <c r="H68" s="88">
        <v>16</v>
      </c>
      <c r="I68" s="88"/>
      <c r="J68" s="88">
        <v>12</v>
      </c>
      <c r="K68" s="88"/>
      <c r="L68" s="88">
        <v>8</v>
      </c>
      <c r="M68" s="88">
        <v>14</v>
      </c>
      <c r="N68" s="88">
        <v>23</v>
      </c>
      <c r="O68" s="88"/>
      <c r="P68" s="88">
        <v>52</v>
      </c>
      <c r="Q68" s="88">
        <v>23</v>
      </c>
      <c r="R68" s="88"/>
      <c r="S68" s="88">
        <v>17</v>
      </c>
      <c r="T68" s="88">
        <v>42</v>
      </c>
      <c r="U68" s="88"/>
      <c r="V68" s="88">
        <v>10</v>
      </c>
      <c r="W68" s="88">
        <v>27</v>
      </c>
      <c r="X68" s="88">
        <v>10</v>
      </c>
      <c r="Y68" s="88"/>
      <c r="Z68" s="88">
        <v>22</v>
      </c>
      <c r="AA68" s="88">
        <v>6</v>
      </c>
      <c r="AB68" s="88">
        <v>14</v>
      </c>
      <c r="AC68" s="88">
        <v>8</v>
      </c>
      <c r="AD68" s="88">
        <v>24</v>
      </c>
      <c r="AE68" s="88">
        <v>397</v>
      </c>
      <c r="AF68" s="89">
        <v>397</v>
      </c>
      <c r="AI68" s="236"/>
      <c r="AJ68" s="236"/>
      <c r="AK68" s="236"/>
      <c r="AL68" s="236"/>
      <c r="AM68" s="236"/>
      <c r="AN68" s="236"/>
      <c r="AO68" s="236"/>
      <c r="AP68" s="236"/>
      <c r="AQ68" s="236"/>
      <c r="AR68" s="236"/>
      <c r="AS68" s="236"/>
      <c r="AT68" s="236"/>
      <c r="AU68" s="236"/>
      <c r="AV68" s="236"/>
      <c r="AW68" s="236"/>
      <c r="AX68" s="236"/>
      <c r="AY68" s="236"/>
      <c r="AZ68" s="236"/>
      <c r="BA68" s="236"/>
      <c r="BB68" s="236"/>
      <c r="BC68" s="236"/>
      <c r="BD68" s="236"/>
      <c r="BE68" s="236"/>
      <c r="BF68" s="236"/>
      <c r="BG68" s="236"/>
      <c r="BH68" s="236"/>
      <c r="BI68" s="236"/>
      <c r="BJ68" s="236"/>
      <c r="BK68" s="236"/>
      <c r="BL68" s="237"/>
    </row>
    <row r="69" spans="2:64" x14ac:dyDescent="0.2">
      <c r="B69" s="178"/>
      <c r="C69" s="93"/>
      <c r="D69" s="93"/>
      <c r="E69" s="93"/>
      <c r="F69" s="93"/>
      <c r="G69" s="93"/>
      <c r="H69" s="93"/>
      <c r="I69" s="93"/>
      <c r="J69" s="93"/>
      <c r="K69" s="93"/>
      <c r="L69" s="93"/>
      <c r="M69" s="93"/>
      <c r="N69" s="93"/>
      <c r="O69" s="93"/>
      <c r="P69" s="93"/>
      <c r="Q69" s="93"/>
      <c r="R69" s="93"/>
      <c r="S69" s="93"/>
      <c r="T69" s="93"/>
      <c r="U69" s="93"/>
      <c r="V69" s="93"/>
      <c r="W69" s="93"/>
      <c r="X69" s="93"/>
      <c r="Y69" s="93"/>
      <c r="Z69" s="93"/>
      <c r="AA69" s="93"/>
      <c r="AB69" s="93"/>
      <c r="AC69" s="93"/>
      <c r="AD69" s="93"/>
      <c r="AE69" s="93"/>
      <c r="AF69" s="103"/>
      <c r="AI69" s="236"/>
      <c r="AJ69" s="236"/>
      <c r="AK69" s="236"/>
      <c r="AL69" s="236"/>
      <c r="AM69" s="236"/>
      <c r="AN69" s="236"/>
      <c r="AO69" s="236"/>
      <c r="AP69" s="236"/>
      <c r="AQ69" s="236"/>
      <c r="AR69" s="236"/>
      <c r="AS69" s="236"/>
      <c r="AT69" s="236"/>
      <c r="AU69" s="236"/>
      <c r="AV69" s="236"/>
      <c r="AW69" s="236"/>
      <c r="AX69" s="236"/>
      <c r="AY69" s="236"/>
      <c r="AZ69" s="236"/>
      <c r="BA69" s="236"/>
      <c r="BB69" s="236"/>
      <c r="BC69" s="236"/>
      <c r="BD69" s="236"/>
      <c r="BE69" s="236"/>
      <c r="BF69" s="236"/>
      <c r="BG69" s="236"/>
      <c r="BH69" s="236"/>
      <c r="BI69" s="236"/>
      <c r="BJ69" s="236"/>
      <c r="BK69" s="236"/>
      <c r="BL69" s="237"/>
    </row>
    <row r="70" spans="2:64" ht="14.25" x14ac:dyDescent="0.2">
      <c r="B70" s="189" t="s">
        <v>1533</v>
      </c>
      <c r="C70" s="88">
        <v>133</v>
      </c>
      <c r="D70" s="88">
        <v>227</v>
      </c>
      <c r="E70" s="88">
        <v>207</v>
      </c>
      <c r="F70" s="88">
        <v>193</v>
      </c>
      <c r="G70" s="88">
        <v>262</v>
      </c>
      <c r="H70" s="88">
        <v>239</v>
      </c>
      <c r="I70" s="88"/>
      <c r="J70" s="88">
        <v>183</v>
      </c>
      <c r="K70" s="88"/>
      <c r="L70" s="88">
        <v>127</v>
      </c>
      <c r="M70" s="88">
        <v>227</v>
      </c>
      <c r="N70" s="88">
        <v>359</v>
      </c>
      <c r="O70" s="88"/>
      <c r="P70" s="88">
        <v>452</v>
      </c>
      <c r="Q70" s="88">
        <v>274</v>
      </c>
      <c r="R70" s="88"/>
      <c r="S70" s="88">
        <v>271</v>
      </c>
      <c r="T70" s="88">
        <v>899</v>
      </c>
      <c r="U70" s="88"/>
      <c r="V70" s="88">
        <v>274</v>
      </c>
      <c r="W70" s="88">
        <v>503</v>
      </c>
      <c r="X70" s="88">
        <v>110</v>
      </c>
      <c r="Y70" s="88"/>
      <c r="Z70" s="88">
        <v>336</v>
      </c>
      <c r="AA70" s="88">
        <v>163</v>
      </c>
      <c r="AB70" s="88">
        <v>191</v>
      </c>
      <c r="AC70" s="88">
        <v>164</v>
      </c>
      <c r="AD70" s="88">
        <v>326</v>
      </c>
      <c r="AE70" s="88"/>
      <c r="AF70" s="89">
        <v>6120</v>
      </c>
      <c r="AI70" s="236"/>
      <c r="AJ70" s="236"/>
      <c r="AK70" s="236"/>
      <c r="AL70" s="236"/>
      <c r="AM70" s="236"/>
      <c r="AN70" s="236"/>
      <c r="AO70" s="236"/>
      <c r="AP70" s="236"/>
      <c r="AQ70" s="236"/>
      <c r="AR70" s="236"/>
      <c r="AS70" s="236"/>
      <c r="AT70" s="236"/>
      <c r="AU70" s="236"/>
      <c r="AV70" s="236"/>
      <c r="AW70" s="236"/>
      <c r="AX70" s="236"/>
      <c r="AY70" s="236"/>
      <c r="AZ70" s="236"/>
      <c r="BA70" s="236"/>
      <c r="BB70" s="236"/>
      <c r="BC70" s="236"/>
      <c r="BD70" s="236"/>
      <c r="BE70" s="236"/>
      <c r="BF70" s="236"/>
      <c r="BG70" s="236"/>
      <c r="BH70" s="236"/>
      <c r="BI70" s="236"/>
      <c r="BJ70" s="236"/>
      <c r="BK70" s="236"/>
      <c r="BL70" s="237"/>
    </row>
    <row r="71" spans="2:64" x14ac:dyDescent="0.2">
      <c r="B71" s="173" t="s">
        <v>1551</v>
      </c>
      <c r="C71" s="93">
        <v>41</v>
      </c>
      <c r="D71" s="93">
        <v>56</v>
      </c>
      <c r="E71" s="93">
        <v>69</v>
      </c>
      <c r="F71" s="93">
        <v>51</v>
      </c>
      <c r="G71" s="93">
        <v>110</v>
      </c>
      <c r="H71" s="93">
        <v>75</v>
      </c>
      <c r="I71" s="93"/>
      <c r="J71" s="93">
        <v>68</v>
      </c>
      <c r="K71" s="93"/>
      <c r="L71" s="93">
        <v>44</v>
      </c>
      <c r="M71" s="93">
        <v>72</v>
      </c>
      <c r="N71" s="93">
        <v>110</v>
      </c>
      <c r="O71" s="93"/>
      <c r="P71" s="93">
        <v>130</v>
      </c>
      <c r="Q71" s="93">
        <v>78</v>
      </c>
      <c r="R71" s="93"/>
      <c r="S71" s="93">
        <v>73</v>
      </c>
      <c r="T71" s="93">
        <v>265</v>
      </c>
      <c r="U71" s="93"/>
      <c r="V71" s="93">
        <v>72</v>
      </c>
      <c r="W71" s="93">
        <v>111</v>
      </c>
      <c r="X71" s="93">
        <v>27</v>
      </c>
      <c r="Y71" s="93"/>
      <c r="Z71" s="93">
        <v>90</v>
      </c>
      <c r="AA71" s="93">
        <v>51</v>
      </c>
      <c r="AB71" s="93">
        <v>47</v>
      </c>
      <c r="AC71" s="93">
        <v>58</v>
      </c>
      <c r="AD71" s="93">
        <v>94</v>
      </c>
      <c r="AE71" s="93"/>
      <c r="AF71" s="98">
        <v>1792</v>
      </c>
      <c r="AI71" s="236"/>
      <c r="AJ71" s="236"/>
      <c r="AK71" s="236"/>
      <c r="AL71" s="236"/>
      <c r="AM71" s="236"/>
      <c r="AN71" s="236"/>
      <c r="AO71" s="236"/>
      <c r="AP71" s="236"/>
      <c r="AQ71" s="236"/>
      <c r="AR71" s="236"/>
      <c r="AS71" s="236"/>
      <c r="AT71" s="236"/>
      <c r="AU71" s="236"/>
      <c r="AV71" s="236"/>
      <c r="AW71" s="236"/>
      <c r="AX71" s="236"/>
      <c r="AY71" s="236"/>
      <c r="AZ71" s="236"/>
      <c r="BA71" s="236"/>
      <c r="BB71" s="236"/>
      <c r="BC71" s="236"/>
      <c r="BD71" s="236"/>
      <c r="BE71" s="236"/>
      <c r="BF71" s="236"/>
      <c r="BG71" s="236"/>
      <c r="BH71" s="236"/>
      <c r="BI71" s="236"/>
      <c r="BJ71" s="236"/>
      <c r="BK71" s="236"/>
      <c r="BL71" s="237"/>
    </row>
    <row r="72" spans="2:64" x14ac:dyDescent="0.2">
      <c r="B72" s="173" t="s">
        <v>1473</v>
      </c>
      <c r="C72" s="93">
        <v>12</v>
      </c>
      <c r="D72" s="93">
        <v>22</v>
      </c>
      <c r="E72" s="93">
        <v>11</v>
      </c>
      <c r="F72" s="93">
        <v>28</v>
      </c>
      <c r="G72" s="93">
        <v>23</v>
      </c>
      <c r="H72" s="93">
        <v>13</v>
      </c>
      <c r="I72" s="93"/>
      <c r="J72" s="93">
        <v>15</v>
      </c>
      <c r="K72" s="93"/>
      <c r="L72" s="93">
        <v>5</v>
      </c>
      <c r="M72" s="93">
        <v>22</v>
      </c>
      <c r="N72" s="93">
        <v>21</v>
      </c>
      <c r="O72" s="93"/>
      <c r="P72" s="93">
        <v>33</v>
      </c>
      <c r="Q72" s="93">
        <v>13</v>
      </c>
      <c r="R72" s="93"/>
      <c r="S72" s="93">
        <v>27</v>
      </c>
      <c r="T72" s="93">
        <v>84</v>
      </c>
      <c r="U72" s="93"/>
      <c r="V72" s="93">
        <v>27</v>
      </c>
      <c r="W72" s="93">
        <v>33</v>
      </c>
      <c r="X72" s="93">
        <v>4</v>
      </c>
      <c r="Y72" s="93"/>
      <c r="Z72" s="93">
        <v>18</v>
      </c>
      <c r="AA72" s="93">
        <v>11</v>
      </c>
      <c r="AB72" s="93">
        <v>13</v>
      </c>
      <c r="AC72" s="93">
        <v>17</v>
      </c>
      <c r="AD72" s="93">
        <v>27</v>
      </c>
      <c r="AE72" s="93"/>
      <c r="AF72" s="98">
        <v>479</v>
      </c>
      <c r="AI72" s="236"/>
      <c r="AJ72" s="236"/>
      <c r="AK72" s="236"/>
      <c r="AL72" s="236"/>
      <c r="AM72" s="236"/>
      <c r="AN72" s="236"/>
      <c r="AO72" s="236"/>
      <c r="AP72" s="236"/>
      <c r="AQ72" s="236"/>
      <c r="AR72" s="236"/>
      <c r="AS72" s="236"/>
      <c r="AT72" s="236"/>
      <c r="AU72" s="236"/>
      <c r="AV72" s="236"/>
      <c r="AW72" s="236"/>
      <c r="AX72" s="236"/>
      <c r="AY72" s="236"/>
      <c r="AZ72" s="236"/>
      <c r="BA72" s="236"/>
      <c r="BB72" s="236"/>
      <c r="BC72" s="236"/>
      <c r="BD72" s="236"/>
      <c r="BE72" s="236"/>
      <c r="BF72" s="236"/>
      <c r="BG72" s="236"/>
      <c r="BH72" s="236"/>
      <c r="BI72" s="236"/>
      <c r="BJ72" s="236"/>
      <c r="BK72" s="236"/>
      <c r="BL72" s="237"/>
    </row>
    <row r="73" spans="2:64" x14ac:dyDescent="0.2">
      <c r="B73" s="173" t="s">
        <v>1483</v>
      </c>
      <c r="C73" s="93" t="s">
        <v>132</v>
      </c>
      <c r="D73" s="93" t="s">
        <v>132</v>
      </c>
      <c r="E73" s="93">
        <v>8</v>
      </c>
      <c r="F73" s="93">
        <v>7</v>
      </c>
      <c r="G73" s="93">
        <v>10</v>
      </c>
      <c r="H73" s="93">
        <v>8</v>
      </c>
      <c r="I73" s="93"/>
      <c r="J73" s="93">
        <v>13</v>
      </c>
      <c r="K73" s="93"/>
      <c r="L73" s="93" t="s">
        <v>132</v>
      </c>
      <c r="M73" s="93" t="s">
        <v>132</v>
      </c>
      <c r="N73" s="93">
        <v>11</v>
      </c>
      <c r="O73" s="93"/>
      <c r="P73" s="93">
        <v>15</v>
      </c>
      <c r="Q73" s="93">
        <v>6</v>
      </c>
      <c r="R73" s="93"/>
      <c r="S73" s="93">
        <v>9</v>
      </c>
      <c r="T73" s="93">
        <v>25</v>
      </c>
      <c r="U73" s="93"/>
      <c r="V73" s="93">
        <v>10</v>
      </c>
      <c r="W73" s="93">
        <v>22</v>
      </c>
      <c r="X73" s="93">
        <v>3</v>
      </c>
      <c r="Y73" s="93"/>
      <c r="Z73" s="93">
        <v>5</v>
      </c>
      <c r="AA73" s="93">
        <v>4</v>
      </c>
      <c r="AB73" s="93">
        <v>6</v>
      </c>
      <c r="AC73" s="93">
        <v>6</v>
      </c>
      <c r="AD73" s="93">
        <v>13</v>
      </c>
      <c r="AE73" s="93"/>
      <c r="AF73" s="98">
        <v>196</v>
      </c>
      <c r="AI73" s="236"/>
      <c r="AJ73" s="236"/>
      <c r="AK73" s="236"/>
      <c r="AL73" s="236"/>
      <c r="AM73" s="236"/>
      <c r="AN73" s="236"/>
      <c r="AO73" s="236"/>
      <c r="AP73" s="236"/>
      <c r="AQ73" s="236"/>
      <c r="AR73" s="236"/>
      <c r="AS73" s="236"/>
      <c r="AT73" s="236"/>
      <c r="AU73" s="236"/>
      <c r="AV73" s="236"/>
      <c r="AW73" s="236"/>
      <c r="AX73" s="236"/>
      <c r="AY73" s="236"/>
      <c r="AZ73" s="236"/>
      <c r="BA73" s="236"/>
      <c r="BB73" s="236"/>
      <c r="BC73" s="236"/>
      <c r="BD73" s="236"/>
      <c r="BE73" s="236"/>
      <c r="BF73" s="236"/>
      <c r="BG73" s="236"/>
      <c r="BH73" s="236"/>
      <c r="BI73" s="236"/>
      <c r="BJ73" s="236"/>
      <c r="BK73" s="236"/>
      <c r="BL73" s="237"/>
    </row>
    <row r="74" spans="2:64" x14ac:dyDescent="0.2">
      <c r="B74" s="173" t="s">
        <v>1484</v>
      </c>
      <c r="C74" s="93">
        <v>8</v>
      </c>
      <c r="D74" s="93">
        <v>14</v>
      </c>
      <c r="E74" s="93">
        <v>9</v>
      </c>
      <c r="F74" s="93">
        <v>7</v>
      </c>
      <c r="G74" s="93">
        <v>14</v>
      </c>
      <c r="H74" s="93">
        <v>17</v>
      </c>
      <c r="I74" s="93"/>
      <c r="J74" s="93">
        <v>11</v>
      </c>
      <c r="K74" s="93"/>
      <c r="L74" s="93">
        <v>7</v>
      </c>
      <c r="M74" s="93">
        <v>20</v>
      </c>
      <c r="N74" s="93">
        <v>16</v>
      </c>
      <c r="O74" s="93"/>
      <c r="P74" s="93">
        <v>19</v>
      </c>
      <c r="Q74" s="93">
        <v>15</v>
      </c>
      <c r="R74" s="93"/>
      <c r="S74" s="93">
        <v>18</v>
      </c>
      <c r="T74" s="93">
        <v>45</v>
      </c>
      <c r="U74" s="93"/>
      <c r="V74" s="93" t="s">
        <v>132</v>
      </c>
      <c r="W74" s="93">
        <v>22</v>
      </c>
      <c r="X74" s="93" t="s">
        <v>132</v>
      </c>
      <c r="Y74" s="93"/>
      <c r="Z74" s="93">
        <v>17</v>
      </c>
      <c r="AA74" s="93">
        <v>7</v>
      </c>
      <c r="AB74" s="93">
        <v>9</v>
      </c>
      <c r="AC74" s="93">
        <v>7</v>
      </c>
      <c r="AD74" s="93">
        <v>22</v>
      </c>
      <c r="AE74" s="118"/>
      <c r="AF74" s="98">
        <v>320</v>
      </c>
      <c r="AI74" s="236"/>
      <c r="AJ74" s="236"/>
      <c r="AK74" s="236"/>
      <c r="AL74" s="236"/>
      <c r="AM74" s="236"/>
      <c r="AN74" s="236"/>
      <c r="AO74" s="236"/>
      <c r="AP74" s="236"/>
      <c r="AQ74" s="236"/>
      <c r="AR74" s="236"/>
      <c r="AS74" s="236"/>
      <c r="AT74" s="236"/>
      <c r="AU74" s="236"/>
      <c r="AV74" s="236"/>
      <c r="AW74" s="236"/>
      <c r="AX74" s="236"/>
      <c r="AY74" s="236"/>
      <c r="AZ74" s="236"/>
      <c r="BA74" s="236"/>
      <c r="BB74" s="236"/>
      <c r="BC74" s="236"/>
      <c r="BD74" s="236"/>
      <c r="BE74" s="236"/>
      <c r="BF74" s="236"/>
      <c r="BG74" s="236"/>
      <c r="BH74" s="236"/>
      <c r="BI74" s="236"/>
      <c r="BJ74" s="236"/>
      <c r="BK74" s="236"/>
      <c r="BL74" s="237"/>
    </row>
    <row r="75" spans="2:64" x14ac:dyDescent="0.2">
      <c r="C75" s="93"/>
      <c r="D75" s="93"/>
      <c r="E75" s="93"/>
      <c r="F75" s="93"/>
      <c r="G75" s="93"/>
      <c r="H75" s="93"/>
      <c r="I75" s="93"/>
      <c r="J75" s="93"/>
      <c r="K75" s="93"/>
      <c r="L75" s="93"/>
      <c r="M75" s="93"/>
      <c r="N75" s="93"/>
      <c r="O75" s="93"/>
      <c r="P75" s="93"/>
      <c r="Q75" s="93"/>
      <c r="R75" s="93"/>
      <c r="S75" s="93"/>
      <c r="T75" s="93"/>
      <c r="U75" s="93"/>
      <c r="V75" s="93"/>
      <c r="W75" s="93"/>
      <c r="X75" s="93"/>
      <c r="Y75" s="93"/>
      <c r="Z75" s="93"/>
      <c r="AA75" s="93"/>
      <c r="AB75" s="93"/>
      <c r="AC75" s="93"/>
      <c r="AD75" s="93"/>
      <c r="AE75" s="93"/>
      <c r="AF75" s="94"/>
      <c r="AI75" s="236"/>
      <c r="AJ75" s="236"/>
      <c r="AK75" s="236"/>
      <c r="AL75" s="236"/>
      <c r="AM75" s="236"/>
      <c r="AN75" s="236"/>
      <c r="AO75" s="236"/>
      <c r="AP75" s="236"/>
      <c r="AQ75" s="236"/>
      <c r="AR75" s="236"/>
      <c r="AS75" s="236"/>
      <c r="AT75" s="236"/>
      <c r="AU75" s="236"/>
      <c r="AV75" s="236"/>
      <c r="AW75" s="236"/>
      <c r="AX75" s="236"/>
      <c r="AY75" s="236"/>
      <c r="AZ75" s="236"/>
      <c r="BA75" s="236"/>
      <c r="BB75" s="236"/>
      <c r="BC75" s="236"/>
      <c r="BD75" s="236"/>
      <c r="BE75" s="236"/>
      <c r="BF75" s="236"/>
      <c r="BG75" s="236"/>
      <c r="BH75" s="236"/>
      <c r="BI75" s="236"/>
      <c r="BJ75" s="236"/>
      <c r="BK75" s="236"/>
      <c r="BL75" s="237"/>
    </row>
    <row r="76" spans="2:64" x14ac:dyDescent="0.2">
      <c r="B76" s="216" t="s">
        <v>1476</v>
      </c>
      <c r="C76" s="88">
        <v>16</v>
      </c>
      <c r="D76" s="88">
        <v>21</v>
      </c>
      <c r="E76" s="88">
        <v>19</v>
      </c>
      <c r="F76" s="88">
        <v>24</v>
      </c>
      <c r="G76" s="88">
        <v>34</v>
      </c>
      <c r="H76" s="88">
        <v>38</v>
      </c>
      <c r="I76" s="88"/>
      <c r="J76" s="88">
        <v>54</v>
      </c>
      <c r="K76" s="88"/>
      <c r="L76" s="88">
        <v>22</v>
      </c>
      <c r="M76" s="88">
        <v>24</v>
      </c>
      <c r="N76" s="88">
        <v>55</v>
      </c>
      <c r="O76" s="88"/>
      <c r="P76" s="88">
        <v>48</v>
      </c>
      <c r="Q76" s="88">
        <v>44</v>
      </c>
      <c r="R76" s="88"/>
      <c r="S76" s="88">
        <v>43</v>
      </c>
      <c r="T76" s="88">
        <v>119</v>
      </c>
      <c r="U76" s="88"/>
      <c r="V76" s="88">
        <v>30</v>
      </c>
      <c r="W76" s="88">
        <v>47</v>
      </c>
      <c r="X76" s="88">
        <v>7</v>
      </c>
      <c r="Y76" s="88"/>
      <c r="Z76" s="88">
        <v>45</v>
      </c>
      <c r="AA76" s="88">
        <v>23</v>
      </c>
      <c r="AB76" s="88">
        <v>25</v>
      </c>
      <c r="AC76" s="88">
        <v>32</v>
      </c>
      <c r="AD76" s="88">
        <v>59</v>
      </c>
      <c r="AE76" s="88"/>
      <c r="AF76" s="89">
        <v>829</v>
      </c>
      <c r="AI76" s="236"/>
      <c r="AJ76" s="236"/>
      <c r="AK76" s="236"/>
      <c r="AL76" s="236"/>
      <c r="AM76" s="236"/>
      <c r="AN76" s="236"/>
      <c r="AO76" s="236"/>
      <c r="AP76" s="236"/>
      <c r="AQ76" s="236"/>
      <c r="AR76" s="236"/>
      <c r="AS76" s="236"/>
      <c r="AT76" s="236"/>
      <c r="AU76" s="236"/>
      <c r="AV76" s="236"/>
      <c r="AW76" s="236"/>
      <c r="AX76" s="236"/>
      <c r="AY76" s="236"/>
      <c r="AZ76" s="236"/>
      <c r="BA76" s="236"/>
      <c r="BB76" s="236"/>
      <c r="BC76" s="236"/>
      <c r="BD76" s="236"/>
      <c r="BE76" s="236"/>
      <c r="BF76" s="236"/>
      <c r="BG76" s="236"/>
      <c r="BH76" s="236"/>
      <c r="BI76" s="236"/>
      <c r="BJ76" s="236"/>
      <c r="BK76" s="236"/>
      <c r="BL76" s="237"/>
    </row>
    <row r="77" spans="2:64" x14ac:dyDescent="0.2">
      <c r="C77" s="93"/>
      <c r="D77" s="93"/>
      <c r="E77" s="93"/>
      <c r="F77" s="93"/>
      <c r="G77" s="93"/>
      <c r="H77" s="93"/>
      <c r="I77" s="93"/>
      <c r="J77" s="93"/>
      <c r="K77" s="93"/>
      <c r="L77" s="93"/>
      <c r="M77" s="93"/>
      <c r="N77" s="93"/>
      <c r="O77" s="93"/>
      <c r="P77" s="93"/>
      <c r="Q77" s="93"/>
      <c r="R77" s="93"/>
      <c r="S77" s="93"/>
      <c r="T77" s="93"/>
      <c r="U77" s="93"/>
      <c r="V77" s="93"/>
      <c r="W77" s="93"/>
      <c r="X77" s="93"/>
      <c r="Y77" s="93"/>
      <c r="Z77" s="93"/>
      <c r="AA77" s="93"/>
      <c r="AB77" s="93"/>
      <c r="AC77" s="93"/>
      <c r="AD77" s="93"/>
      <c r="AE77" s="93"/>
      <c r="AF77" s="103"/>
      <c r="AI77" s="236"/>
      <c r="AJ77" s="236"/>
      <c r="AK77" s="236"/>
      <c r="AL77" s="236"/>
      <c r="AM77" s="236"/>
      <c r="AN77" s="236"/>
      <c r="AO77" s="236"/>
      <c r="AP77" s="236"/>
      <c r="AQ77" s="236"/>
      <c r="AR77" s="236"/>
      <c r="AS77" s="236"/>
      <c r="AT77" s="236"/>
      <c r="AU77" s="236"/>
      <c r="AV77" s="236"/>
      <c r="AW77" s="236"/>
      <c r="AX77" s="236"/>
      <c r="AY77" s="236"/>
      <c r="AZ77" s="236"/>
      <c r="BA77" s="236"/>
      <c r="BB77" s="236"/>
      <c r="BC77" s="236"/>
      <c r="BD77" s="236"/>
      <c r="BE77" s="236"/>
      <c r="BF77" s="236"/>
      <c r="BG77" s="236"/>
      <c r="BH77" s="236"/>
      <c r="BI77" s="236"/>
      <c r="BJ77" s="236"/>
      <c r="BK77" s="236"/>
      <c r="BL77" s="237"/>
    </row>
    <row r="78" spans="2:64" x14ac:dyDescent="0.2">
      <c r="B78" s="216" t="s">
        <v>1478</v>
      </c>
      <c r="C78" s="119">
        <v>5</v>
      </c>
      <c r="D78" s="119">
        <v>4</v>
      </c>
      <c r="E78" s="119">
        <v>5</v>
      </c>
      <c r="F78" s="119">
        <v>7</v>
      </c>
      <c r="G78" s="119">
        <v>4</v>
      </c>
      <c r="H78" s="119">
        <v>8</v>
      </c>
      <c r="I78" s="119"/>
      <c r="J78" s="119">
        <v>7</v>
      </c>
      <c r="K78" s="119"/>
      <c r="L78" s="119" t="s">
        <v>132</v>
      </c>
      <c r="M78" s="119" t="s">
        <v>132</v>
      </c>
      <c r="N78" s="119">
        <v>13</v>
      </c>
      <c r="O78" s="119"/>
      <c r="P78" s="119">
        <v>15</v>
      </c>
      <c r="Q78" s="119">
        <v>9</v>
      </c>
      <c r="R78" s="119"/>
      <c r="S78" s="119">
        <v>6</v>
      </c>
      <c r="T78" s="119">
        <v>22</v>
      </c>
      <c r="U78" s="119"/>
      <c r="V78" s="119">
        <v>12</v>
      </c>
      <c r="W78" s="119">
        <v>12</v>
      </c>
      <c r="X78" s="119">
        <v>5</v>
      </c>
      <c r="Y78" s="119"/>
      <c r="Z78" s="119">
        <v>6</v>
      </c>
      <c r="AA78" s="119">
        <v>7</v>
      </c>
      <c r="AB78" s="119">
        <v>5</v>
      </c>
      <c r="AC78" s="119">
        <v>3</v>
      </c>
      <c r="AD78" s="119">
        <v>13</v>
      </c>
      <c r="AE78" s="119"/>
      <c r="AF78" s="89">
        <v>178</v>
      </c>
      <c r="AI78" s="236"/>
      <c r="AJ78" s="236"/>
      <c r="AK78" s="236"/>
      <c r="AL78" s="236"/>
      <c r="AM78" s="236"/>
      <c r="AN78" s="236"/>
      <c r="AO78" s="236"/>
      <c r="AP78" s="236"/>
      <c r="AQ78" s="236"/>
      <c r="AR78" s="236"/>
      <c r="AS78" s="236"/>
      <c r="AT78" s="236"/>
      <c r="AU78" s="236"/>
      <c r="AV78" s="236"/>
      <c r="AW78" s="236"/>
      <c r="AX78" s="236"/>
      <c r="AY78" s="236"/>
      <c r="AZ78" s="236"/>
      <c r="BA78" s="236"/>
      <c r="BB78" s="236"/>
      <c r="BC78" s="236"/>
      <c r="BD78" s="236"/>
      <c r="BE78" s="236"/>
      <c r="BF78" s="236"/>
      <c r="BG78" s="236"/>
      <c r="BH78" s="236"/>
      <c r="BI78" s="236"/>
      <c r="BJ78" s="236"/>
      <c r="BK78" s="236"/>
      <c r="BL78" s="237"/>
    </row>
    <row r="79" spans="2:64" x14ac:dyDescent="0.2">
      <c r="B79" s="220"/>
      <c r="C79" s="221"/>
      <c r="D79" s="221"/>
      <c r="E79" s="221"/>
      <c r="F79" s="221"/>
      <c r="G79" s="221"/>
      <c r="H79" s="221"/>
      <c r="I79" s="221"/>
      <c r="J79" s="221"/>
      <c r="K79" s="221"/>
      <c r="L79" s="221"/>
      <c r="M79" s="221"/>
      <c r="N79" s="240"/>
      <c r="O79" s="240"/>
      <c r="P79" s="208"/>
      <c r="Q79" s="208"/>
      <c r="R79" s="208"/>
      <c r="S79" s="208"/>
      <c r="T79" s="208"/>
      <c r="U79" s="208"/>
      <c r="V79" s="208"/>
      <c r="W79" s="208"/>
      <c r="X79" s="208"/>
      <c r="Y79" s="208"/>
      <c r="Z79" s="208"/>
      <c r="AA79" s="208"/>
      <c r="AB79" s="208"/>
      <c r="AC79" s="208"/>
      <c r="AD79" s="208"/>
      <c r="AE79" s="208"/>
      <c r="AF79" s="222"/>
      <c r="AI79" s="237"/>
    </row>
    <row r="80" spans="2:64" ht="21" customHeight="1" x14ac:dyDescent="0.2">
      <c r="B80" s="192" t="s">
        <v>1485</v>
      </c>
      <c r="F80" s="204"/>
      <c r="G80" s="204"/>
      <c r="J80" s="203"/>
      <c r="K80" s="203"/>
    </row>
    <row r="81" spans="2:28" ht="12.75" customHeight="1" x14ac:dyDescent="0.2">
      <c r="B81" s="192" t="s">
        <v>1486</v>
      </c>
      <c r="F81" s="204"/>
      <c r="G81" s="204"/>
      <c r="J81" s="203"/>
      <c r="K81" s="203"/>
    </row>
    <row r="82" spans="2:28" ht="9.75" customHeight="1" x14ac:dyDescent="0.2">
      <c r="B82" s="260" t="str">
        <f>'Cases by year'!$B$82</f>
        <v>https://icc.gig.cymru/gwasanaethau-a-thimau/gwasanaeth-gwybodaeth-a-chofrestr-anomaleddau-cynhenid-cymru-caris/clefydau-prin/</v>
      </c>
      <c r="F82" s="204"/>
      <c r="G82" s="204"/>
      <c r="J82" s="203"/>
      <c r="K82" s="203"/>
    </row>
    <row r="83" spans="2:28" x14ac:dyDescent="0.2">
      <c r="J83" s="203"/>
      <c r="K83" s="203"/>
    </row>
    <row r="84" spans="2:28" x14ac:dyDescent="0.2">
      <c r="J84" s="203"/>
      <c r="K84" s="203"/>
    </row>
    <row r="85" spans="2:28" x14ac:dyDescent="0.2">
      <c r="J85" s="203"/>
      <c r="K85" s="203"/>
      <c r="AB85" s="237"/>
    </row>
    <row r="86" spans="2:28" x14ac:dyDescent="0.2">
      <c r="J86" s="203"/>
      <c r="K86" s="203"/>
    </row>
    <row r="87" spans="2:28" x14ac:dyDescent="0.2">
      <c r="J87" s="203"/>
      <c r="K87" s="203"/>
    </row>
    <row r="88" spans="2:28" x14ac:dyDescent="0.2">
      <c r="J88" s="203"/>
      <c r="K88" s="203"/>
    </row>
    <row r="89" spans="2:28" x14ac:dyDescent="0.2">
      <c r="J89" s="203"/>
      <c r="K89" s="203"/>
    </row>
    <row r="90" spans="2:28" x14ac:dyDescent="0.2">
      <c r="J90" s="203"/>
      <c r="K90" s="203"/>
    </row>
    <row r="91" spans="2:28" x14ac:dyDescent="0.2">
      <c r="J91" s="203"/>
      <c r="K91" s="203"/>
    </row>
    <row r="92" spans="2:28" x14ac:dyDescent="0.2">
      <c r="J92" s="203"/>
      <c r="K92" s="203"/>
    </row>
    <row r="93" spans="2:28" x14ac:dyDescent="0.2">
      <c r="J93" s="203"/>
      <c r="K93" s="203"/>
    </row>
    <row r="94" spans="2:28" x14ac:dyDescent="0.2">
      <c r="J94" s="203"/>
      <c r="K94" s="203"/>
    </row>
    <row r="95" spans="2:28" x14ac:dyDescent="0.2">
      <c r="J95" s="203"/>
      <c r="K95" s="203"/>
    </row>
    <row r="96" spans="2:28" x14ac:dyDescent="0.2">
      <c r="J96" s="203"/>
      <c r="K96" s="203"/>
    </row>
    <row r="97" spans="10:11" x14ac:dyDescent="0.2">
      <c r="J97" s="203"/>
      <c r="K97" s="203"/>
    </row>
    <row r="98" spans="10:11" x14ac:dyDescent="0.2">
      <c r="J98" s="203"/>
      <c r="K98" s="203"/>
    </row>
    <row r="99" spans="10:11" x14ac:dyDescent="0.2">
      <c r="J99" s="203"/>
      <c r="K99" s="203"/>
    </row>
    <row r="100" spans="10:11" x14ac:dyDescent="0.2">
      <c r="J100" s="203"/>
      <c r="K100" s="203"/>
    </row>
    <row r="101" spans="10:11" x14ac:dyDescent="0.2">
      <c r="J101" s="203"/>
      <c r="K101" s="203"/>
    </row>
  </sheetData>
  <sheetProtection algorithmName="SHA-512" hashValue="zFygIrVtrOf+vxRhbnFq4vUJ9E1qk1mziq+I09u0Z8IKXG7vtVsiKhVlCf2SxxyANpcjj4BNDXx5F31298/Z3g==" saltValue="kCglY7KIcdDnTyKX7m7eVg==" spinCount="100000" sheet="1" scenarios="1"/>
  <mergeCells count="7">
    <mergeCell ref="AF17:AF18"/>
    <mergeCell ref="P17:Q17"/>
    <mergeCell ref="V17:X17"/>
    <mergeCell ref="C17:H17"/>
    <mergeCell ref="L17:N17"/>
    <mergeCell ref="S17:T17"/>
    <mergeCell ref="Z17:AD17"/>
  </mergeCells>
  <hyperlinks>
    <hyperlink ref="B82" r:id="rId1" display="http://www.ggacc.wales.nhs.uk/clefydau-prin" xr:uid="{00000000-0004-0000-0600-000000000000}"/>
  </hyperlinks>
  <pageMargins left="0.35433070866141736" right="0.35433070866141736" top="0.39370078740157483" bottom="0.39370078740157483" header="0.51181102362204722" footer="0.51181102362204722"/>
  <pageSetup paperSize="9" scale="44" orientation="landscape" r:id="rId2"/>
  <headerFooter alignWithMargins="0"/>
  <colBreaks count="1" manualBreakCount="1">
    <brk id="33" max="1048575" man="1"/>
  </colBreaks>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8" tint="-0.249977111117893"/>
    <pageSetUpPr autoPageBreaks="0"/>
  </sheetPr>
  <dimension ref="B1:AF101"/>
  <sheetViews>
    <sheetView showGridLines="0" showRowColHeaders="0" zoomScaleNormal="100" workbookViewId="0"/>
  </sheetViews>
  <sheetFormatPr defaultColWidth="9.140625" defaultRowHeight="12.75" x14ac:dyDescent="0.2"/>
  <cols>
    <col min="1" max="1" width="1.7109375" style="30" customWidth="1"/>
    <col min="2" max="2" width="53.5703125" style="30" customWidth="1"/>
    <col min="3" max="8" width="5.28515625" style="30" customWidth="1"/>
    <col min="9" max="9" width="1" style="30" customWidth="1"/>
    <col min="10" max="10" width="8" style="31" customWidth="1"/>
    <col min="11" max="11" width="1" style="31" customWidth="1"/>
    <col min="12" max="14" width="5.28515625" style="30" customWidth="1"/>
    <col min="15" max="15" width="1" style="30" customWidth="1"/>
    <col min="16" max="16" width="6.140625" style="30" customWidth="1"/>
    <col min="17" max="17" width="5.28515625" style="30" customWidth="1"/>
    <col min="18" max="18" width="1" style="30" customWidth="1"/>
    <col min="19" max="19" width="5.28515625" style="30" customWidth="1"/>
    <col min="20" max="20" width="6" style="30" customWidth="1"/>
    <col min="21" max="21" width="1" style="30" customWidth="1"/>
    <col min="22" max="24" width="5.28515625" style="30" customWidth="1"/>
    <col min="25" max="25" width="1" style="30" customWidth="1"/>
    <col min="26" max="30" width="5.28515625" style="30" customWidth="1"/>
    <col min="31" max="31" width="1" style="30" customWidth="1"/>
    <col min="32" max="32" width="10.7109375" style="30" customWidth="1"/>
    <col min="33" max="34" width="9.140625" style="30"/>
    <col min="35" max="40" width="5.7109375" style="30" customWidth="1"/>
    <col min="41" max="41" width="12" style="30" bestFit="1" customWidth="1"/>
    <col min="42" max="42" width="5.7109375" style="30" customWidth="1"/>
    <col min="43" max="43" width="12" style="30" bestFit="1" customWidth="1"/>
    <col min="44" max="46" width="5.7109375" style="30" customWidth="1"/>
    <col min="47" max="47" width="12" style="30" bestFit="1" customWidth="1"/>
    <col min="48" max="50" width="5.7109375" style="30" customWidth="1"/>
    <col min="51" max="51" width="2.5703125" style="30" customWidth="1"/>
    <col min="52" max="53" width="5.7109375" style="30" customWidth="1"/>
    <col min="54" max="54" width="2.5703125" style="30" customWidth="1"/>
    <col min="55" max="56" width="5.7109375" style="30" customWidth="1"/>
    <col min="57" max="57" width="2.5703125" style="30" customWidth="1"/>
    <col min="58" max="62" width="5.7109375" style="30" customWidth="1"/>
    <col min="63" max="16384" width="9.140625" style="30"/>
  </cols>
  <sheetData>
    <row r="1" spans="2:32" ht="6.95" customHeight="1" x14ac:dyDescent="0.2"/>
    <row r="2" spans="2:32" s="35" customFormat="1" x14ac:dyDescent="0.2">
      <c r="AF2" s="30"/>
    </row>
    <row r="3" spans="2:32" s="35" customFormat="1" x14ac:dyDescent="0.2">
      <c r="E3" s="114"/>
      <c r="F3" s="114"/>
      <c r="G3" s="114"/>
      <c r="M3" s="114"/>
      <c r="AF3" s="32"/>
    </row>
    <row r="4" spans="2:32" s="35" customFormat="1" x14ac:dyDescent="0.2">
      <c r="AF4" s="30"/>
    </row>
    <row r="5" spans="2:32" s="35" customFormat="1" x14ac:dyDescent="0.2">
      <c r="E5" s="114"/>
      <c r="F5" s="114"/>
      <c r="G5" s="114"/>
      <c r="M5" s="114"/>
      <c r="P5" s="114"/>
      <c r="AF5" s="30"/>
    </row>
    <row r="6" spans="2:32" s="35" customFormat="1" x14ac:dyDescent="0.2">
      <c r="AF6" s="30"/>
    </row>
    <row r="7" spans="2:32" s="35" customFormat="1" ht="14.25" x14ac:dyDescent="0.2">
      <c r="B7" s="120"/>
      <c r="E7" s="114"/>
      <c r="F7" s="114"/>
      <c r="G7" s="114"/>
      <c r="M7" s="115"/>
      <c r="N7" s="114"/>
      <c r="O7" s="114"/>
      <c r="AF7" s="32"/>
    </row>
    <row r="8" spans="2:32" s="35" customFormat="1" ht="14.25" x14ac:dyDescent="0.2">
      <c r="B8" s="120"/>
      <c r="AF8" s="30"/>
    </row>
    <row r="9" spans="2:32" s="35" customFormat="1" ht="18" x14ac:dyDescent="0.25">
      <c r="B9" s="121" t="s">
        <v>1541</v>
      </c>
      <c r="E9" s="114"/>
      <c r="M9" s="114"/>
      <c r="AF9" s="30"/>
    </row>
    <row r="10" spans="2:32" s="35" customFormat="1" x14ac:dyDescent="0.2">
      <c r="AF10" s="30"/>
    </row>
    <row r="11" spans="2:32" s="35" customFormat="1" x14ac:dyDescent="0.2">
      <c r="AF11" s="30"/>
    </row>
    <row r="12" spans="2:32" s="35" customFormat="1" x14ac:dyDescent="0.2">
      <c r="AF12" s="30"/>
    </row>
    <row r="13" spans="2:32" s="35" customFormat="1" x14ac:dyDescent="0.2">
      <c r="AF13" s="30"/>
    </row>
    <row r="14" spans="2:32" s="35" customFormat="1" x14ac:dyDescent="0.2">
      <c r="AF14" s="30"/>
    </row>
    <row r="15" spans="2:32" s="35" customFormat="1" x14ac:dyDescent="0.2">
      <c r="AF15" s="30"/>
    </row>
    <row r="16" spans="2:32" s="35" customFormat="1" ht="10.9" customHeight="1" x14ac:dyDescent="0.2">
      <c r="B16" s="122"/>
      <c r="C16" s="122"/>
      <c r="D16" s="122"/>
      <c r="E16" s="122"/>
      <c r="F16" s="122"/>
      <c r="G16" s="122"/>
      <c r="H16" s="122"/>
      <c r="I16" s="122"/>
      <c r="J16" s="122"/>
      <c r="K16" s="122"/>
      <c r="L16" s="122"/>
      <c r="M16" s="122"/>
      <c r="N16" s="122"/>
      <c r="O16" s="122"/>
      <c r="P16" s="122"/>
      <c r="Q16" s="122"/>
      <c r="R16" s="122"/>
      <c r="S16" s="122"/>
      <c r="T16" s="122"/>
      <c r="U16" s="122"/>
      <c r="V16" s="122"/>
      <c r="W16" s="122"/>
      <c r="X16" s="122"/>
      <c r="Y16" s="122"/>
      <c r="Z16" s="122"/>
      <c r="AA16" s="122"/>
      <c r="AB16" s="122"/>
      <c r="AC16" s="122"/>
      <c r="AD16" s="122"/>
      <c r="AE16" s="122"/>
      <c r="AF16" s="57"/>
    </row>
    <row r="17" spans="2:32" s="124" customFormat="1" ht="30" customHeight="1" x14ac:dyDescent="0.2">
      <c r="B17" s="87"/>
      <c r="C17" s="289" t="s">
        <v>87</v>
      </c>
      <c r="D17" s="289"/>
      <c r="E17" s="289"/>
      <c r="F17" s="289"/>
      <c r="G17" s="289"/>
      <c r="H17" s="289"/>
      <c r="I17" s="123"/>
      <c r="J17" s="123" t="s">
        <v>88</v>
      </c>
      <c r="K17" s="123"/>
      <c r="L17" s="289" t="s">
        <v>89</v>
      </c>
      <c r="M17" s="289"/>
      <c r="N17" s="289"/>
      <c r="O17" s="123"/>
      <c r="P17" s="286" t="s">
        <v>1508</v>
      </c>
      <c r="Q17" s="286"/>
      <c r="R17" s="123"/>
      <c r="S17" s="287" t="s">
        <v>1492</v>
      </c>
      <c r="T17" s="287"/>
      <c r="U17" s="123"/>
      <c r="V17" s="289" t="s">
        <v>163</v>
      </c>
      <c r="W17" s="289"/>
      <c r="X17" s="289"/>
      <c r="Y17" s="123"/>
      <c r="Z17" s="289" t="s">
        <v>90</v>
      </c>
      <c r="AA17" s="289"/>
      <c r="AB17" s="289"/>
      <c r="AC17" s="289"/>
      <c r="AD17" s="289"/>
      <c r="AE17" s="123"/>
      <c r="AF17" s="288" t="s">
        <v>1535</v>
      </c>
    </row>
    <row r="18" spans="2:32" s="124" customFormat="1" ht="120" x14ac:dyDescent="0.2">
      <c r="B18" s="241"/>
      <c r="C18" s="232" t="s">
        <v>1493</v>
      </c>
      <c r="D18" s="232" t="s">
        <v>92</v>
      </c>
      <c r="E18" s="232" t="s">
        <v>93</v>
      </c>
      <c r="F18" s="232" t="s">
        <v>1494</v>
      </c>
      <c r="G18" s="232" t="s">
        <v>1495</v>
      </c>
      <c r="H18" s="232" t="s">
        <v>1496</v>
      </c>
      <c r="I18" s="232"/>
      <c r="J18" s="233" t="s">
        <v>83</v>
      </c>
      <c r="K18" s="232"/>
      <c r="L18" s="232" t="s">
        <v>97</v>
      </c>
      <c r="M18" s="232" t="s">
        <v>1497</v>
      </c>
      <c r="N18" s="232" t="s">
        <v>1498</v>
      </c>
      <c r="O18" s="232"/>
      <c r="P18" s="232" t="s">
        <v>1499</v>
      </c>
      <c r="Q18" s="232" t="s">
        <v>1500</v>
      </c>
      <c r="R18" s="232"/>
      <c r="S18" s="232" t="s">
        <v>1502</v>
      </c>
      <c r="T18" s="232" t="s">
        <v>1503</v>
      </c>
      <c r="U18" s="232"/>
      <c r="V18" s="232" t="s">
        <v>1501</v>
      </c>
      <c r="W18" s="232" t="s">
        <v>105</v>
      </c>
      <c r="X18" s="232" t="s">
        <v>1504</v>
      </c>
      <c r="Y18" s="232"/>
      <c r="Z18" s="232" t="s">
        <v>1505</v>
      </c>
      <c r="AA18" s="232" t="s">
        <v>108</v>
      </c>
      <c r="AB18" s="232" t="s">
        <v>109</v>
      </c>
      <c r="AC18" s="232" t="s">
        <v>1506</v>
      </c>
      <c r="AD18" s="232" t="s">
        <v>1507</v>
      </c>
      <c r="AE18" s="242"/>
      <c r="AF18" s="279"/>
    </row>
    <row r="19" spans="2:32" x14ac:dyDescent="0.2">
      <c r="B19" s="38"/>
      <c r="C19" s="60"/>
      <c r="D19" s="60"/>
      <c r="E19" s="60"/>
      <c r="F19" s="60"/>
      <c r="G19" s="60"/>
      <c r="H19" s="60"/>
      <c r="I19" s="60"/>
      <c r="J19" s="60"/>
      <c r="K19" s="60"/>
      <c r="L19" s="60"/>
      <c r="M19" s="60"/>
      <c r="N19" s="31"/>
      <c r="O19" s="31"/>
      <c r="P19" s="60"/>
      <c r="Q19" s="60"/>
      <c r="R19" s="31"/>
      <c r="S19" s="60"/>
      <c r="T19" s="60"/>
      <c r="U19" s="60"/>
      <c r="V19" s="31"/>
      <c r="W19" s="60"/>
      <c r="X19" s="60"/>
      <c r="Y19" s="60"/>
      <c r="Z19" s="60"/>
      <c r="AA19" s="60"/>
      <c r="AB19" s="31"/>
      <c r="AC19" s="60"/>
      <c r="AD19" s="60"/>
      <c r="AE19" s="60"/>
      <c r="AF19" s="125"/>
    </row>
    <row r="20" spans="2:32" x14ac:dyDescent="0.2">
      <c r="B20" s="196" t="s">
        <v>1481</v>
      </c>
      <c r="C20" s="80">
        <v>450.24708681593557</v>
      </c>
      <c r="D20" s="80">
        <v>462.83759709256753</v>
      </c>
      <c r="E20" s="80">
        <v>443.27513354062029</v>
      </c>
      <c r="F20" s="80">
        <v>508.68809730668983</v>
      </c>
      <c r="G20" s="80">
        <v>403.41655716162944</v>
      </c>
      <c r="H20" s="80">
        <v>457.22796762589923</v>
      </c>
      <c r="I20" s="80"/>
      <c r="J20" s="80">
        <v>463.63867407326723</v>
      </c>
      <c r="K20" s="80"/>
      <c r="L20" s="80">
        <v>435.43329532497148</v>
      </c>
      <c r="M20" s="80">
        <v>508.38212298629037</v>
      </c>
      <c r="N20" s="80">
        <v>480.50056122083441</v>
      </c>
      <c r="O20" s="80"/>
      <c r="P20" s="80">
        <v>628.93081761006295</v>
      </c>
      <c r="Q20" s="80">
        <v>606.53742243861882</v>
      </c>
      <c r="R20" s="80"/>
      <c r="S20" s="80">
        <v>543.44657835929661</v>
      </c>
      <c r="T20" s="80">
        <v>569.63142106847408</v>
      </c>
      <c r="U20" s="80"/>
      <c r="V20" s="80">
        <v>506.21720282911247</v>
      </c>
      <c r="W20" s="80">
        <v>465.68315065001275</v>
      </c>
      <c r="X20" s="80">
        <v>483.66754950182877</v>
      </c>
      <c r="Y20" s="80"/>
      <c r="Z20" s="80">
        <v>474.69295822531984</v>
      </c>
      <c r="AA20" s="80">
        <v>508.05806377871755</v>
      </c>
      <c r="AB20" s="80">
        <v>486.16400101548612</v>
      </c>
      <c r="AC20" s="80">
        <v>462.39974161597678</v>
      </c>
      <c r="AD20" s="80">
        <v>480.90089239340853</v>
      </c>
      <c r="AE20" s="80"/>
      <c r="AF20" s="105">
        <v>504.20367549603372</v>
      </c>
    </row>
    <row r="21" spans="2:32" x14ac:dyDescent="0.2">
      <c r="B21" s="199"/>
      <c r="C21" s="126"/>
      <c r="D21" s="126"/>
      <c r="E21" s="126"/>
      <c r="F21" s="126"/>
      <c r="G21" s="126"/>
      <c r="H21" s="126"/>
      <c r="I21" s="126"/>
      <c r="J21" s="126"/>
      <c r="K21" s="126"/>
      <c r="L21" s="126"/>
      <c r="M21" s="126"/>
      <c r="N21" s="126"/>
      <c r="O21" s="126"/>
      <c r="P21" s="126"/>
      <c r="Q21" s="126"/>
      <c r="R21" s="126"/>
      <c r="S21" s="126"/>
      <c r="T21" s="126"/>
      <c r="U21" s="126"/>
      <c r="V21" s="126"/>
      <c r="W21" s="126"/>
      <c r="X21" s="126"/>
      <c r="Y21" s="126"/>
      <c r="Z21" s="126"/>
      <c r="AA21" s="126"/>
      <c r="AB21" s="126"/>
      <c r="AC21" s="126"/>
      <c r="AD21" s="126"/>
      <c r="AE21" s="127"/>
      <c r="AF21" s="128"/>
    </row>
    <row r="22" spans="2:32" x14ac:dyDescent="0.2">
      <c r="B22" s="196" t="s">
        <v>1425</v>
      </c>
      <c r="C22" s="80">
        <v>39.655908730400824</v>
      </c>
      <c r="D22" s="80">
        <v>38.837027007767404</v>
      </c>
      <c r="E22" s="80">
        <v>45.045045045045043</v>
      </c>
      <c r="F22" s="80">
        <v>50.825369244135537</v>
      </c>
      <c r="G22" s="80">
        <v>34.954007884362682</v>
      </c>
      <c r="H22" s="80">
        <v>36.814298561151077</v>
      </c>
      <c r="I22" s="80"/>
      <c r="J22" s="80">
        <v>33.765385034309986</v>
      </c>
      <c r="K22" s="80"/>
      <c r="L22" s="80">
        <v>35.632839224629421</v>
      </c>
      <c r="M22" s="80">
        <v>45.092548819957088</v>
      </c>
      <c r="N22" s="80">
        <v>47.763475270460674</v>
      </c>
      <c r="O22" s="80"/>
      <c r="P22" s="80">
        <v>52.091499851913795</v>
      </c>
      <c r="Q22" s="80">
        <v>47.798592761927381</v>
      </c>
      <c r="R22" s="80"/>
      <c r="S22" s="80">
        <v>46.636655115458112</v>
      </c>
      <c r="T22" s="80">
        <v>50.237173432423731</v>
      </c>
      <c r="U22" s="80"/>
      <c r="V22" s="80">
        <v>49.908738307095597</v>
      </c>
      <c r="W22" s="80">
        <v>51.93729288809584</v>
      </c>
      <c r="X22" s="80">
        <v>48.55593391348215</v>
      </c>
      <c r="Y22" s="80"/>
      <c r="Z22" s="80">
        <v>47.171815902426587</v>
      </c>
      <c r="AA22" s="80">
        <v>52.577437421419596</v>
      </c>
      <c r="AB22" s="80">
        <v>55.005500550055011</v>
      </c>
      <c r="AC22" s="80">
        <v>44.140603972654361</v>
      </c>
      <c r="AD22" s="80">
        <v>51.9382407101374</v>
      </c>
      <c r="AE22" s="61"/>
      <c r="AF22" s="105">
        <v>46.777841519785298</v>
      </c>
    </row>
    <row r="23" spans="2:32" x14ac:dyDescent="0.2">
      <c r="B23" s="173" t="s">
        <v>1427</v>
      </c>
      <c r="C23" s="129">
        <v>14.642181685071076</v>
      </c>
      <c r="D23" s="129">
        <v>16.746241003349247</v>
      </c>
      <c r="E23" s="129">
        <v>11.958861516383639</v>
      </c>
      <c r="F23" s="129">
        <v>13.032145960034754</v>
      </c>
      <c r="G23" s="129">
        <v>12.352168199737187</v>
      </c>
      <c r="H23" s="129">
        <v>12.927158273381295</v>
      </c>
      <c r="I23" s="129"/>
      <c r="J23" s="129">
        <v>12.707402969901608</v>
      </c>
      <c r="K23" s="129"/>
      <c r="L23" s="129">
        <v>9.9771949828962381</v>
      </c>
      <c r="M23" s="129">
        <v>13.8186843157933</v>
      </c>
      <c r="N23" s="129">
        <v>20.777111742650394</v>
      </c>
      <c r="O23" s="129"/>
      <c r="P23" s="129">
        <v>15.679715674489101</v>
      </c>
      <c r="Q23" s="129">
        <v>13.062969450464625</v>
      </c>
      <c r="R23" s="129"/>
      <c r="S23" s="129">
        <v>15.869417365676718</v>
      </c>
      <c r="T23" s="129">
        <v>14.32382217701338</v>
      </c>
      <c r="U23" s="129"/>
      <c r="V23" s="129">
        <v>18.537531371206935</v>
      </c>
      <c r="W23" s="129">
        <v>16.88758603109865</v>
      </c>
      <c r="X23" s="129">
        <v>17.656703241266239</v>
      </c>
      <c r="Y23" s="129"/>
      <c r="Z23" s="129">
        <v>17.848795206323572</v>
      </c>
      <c r="AA23" s="129">
        <v>21.716767630586354</v>
      </c>
      <c r="AB23" s="129">
        <v>18.617246340018617</v>
      </c>
      <c r="AC23" s="129">
        <v>12.380901114281102</v>
      </c>
      <c r="AD23" s="129">
        <v>16.525803862316447</v>
      </c>
      <c r="AE23" s="129"/>
      <c r="AF23" s="108">
        <v>15.522277831628784</v>
      </c>
    </row>
    <row r="24" spans="2:32" x14ac:dyDescent="0.2">
      <c r="B24" s="173" t="s">
        <v>1428</v>
      </c>
      <c r="C24" s="83">
        <v>1.8302727106338845</v>
      </c>
      <c r="D24" s="83">
        <v>6.0571510012114302</v>
      </c>
      <c r="E24" s="83">
        <v>3.9862871721278803</v>
      </c>
      <c r="F24" s="83">
        <v>4.3440486533449176</v>
      </c>
      <c r="G24" s="83">
        <v>4.2049934296977662</v>
      </c>
      <c r="H24" s="83">
        <v>5.0584532374100721</v>
      </c>
      <c r="I24" s="83"/>
      <c r="J24" s="83">
        <v>5.0829611879606436</v>
      </c>
      <c r="K24" s="83"/>
      <c r="L24" s="83">
        <v>2.8506271379703536</v>
      </c>
      <c r="M24" s="83">
        <v>5.4547438088657767</v>
      </c>
      <c r="N24" s="83">
        <v>8.3586081723306176</v>
      </c>
      <c r="O24" s="83"/>
      <c r="P24" s="83">
        <v>7.3172006480949152</v>
      </c>
      <c r="Q24" s="83">
        <v>5.0470563785886062</v>
      </c>
      <c r="R24" s="83"/>
      <c r="S24" s="83">
        <v>6.1534475499562786</v>
      </c>
      <c r="T24" s="83">
        <v>5.0859948309685192</v>
      </c>
      <c r="U24" s="83"/>
      <c r="V24" s="83">
        <v>7.4150125484827747</v>
      </c>
      <c r="W24" s="83">
        <v>7.0099413713994396</v>
      </c>
      <c r="X24" s="83">
        <v>8.8283516206331196</v>
      </c>
      <c r="Y24" s="83"/>
      <c r="Z24" s="83">
        <v>7.8619693170710976</v>
      </c>
      <c r="AA24" s="83">
        <v>7.4294205052005937</v>
      </c>
      <c r="AB24" s="83">
        <v>8.462384700008462</v>
      </c>
      <c r="AC24" s="83">
        <v>4.8447004360230395</v>
      </c>
      <c r="AD24" s="83">
        <v>7.554653194201804</v>
      </c>
      <c r="AE24" s="130"/>
      <c r="AF24" s="108">
        <v>6.1192327220694613</v>
      </c>
    </row>
    <row r="25" spans="2:32" x14ac:dyDescent="0.2">
      <c r="B25" s="173" t="s">
        <v>1429</v>
      </c>
      <c r="C25" s="129">
        <v>2.4403636141785126</v>
      </c>
      <c r="D25" s="129">
        <v>1.7815150003563029</v>
      </c>
      <c r="E25" s="129">
        <v>2.7904010204895164</v>
      </c>
      <c r="F25" s="129">
        <v>1.737619461337967</v>
      </c>
      <c r="G25" s="129">
        <v>1.3140604467805519</v>
      </c>
      <c r="H25" s="129">
        <v>1.1241007194244605</v>
      </c>
      <c r="I25" s="129"/>
      <c r="J25" s="129">
        <v>2.1784119376974185</v>
      </c>
      <c r="K25" s="129"/>
      <c r="L25" s="129">
        <v>2.137970353477765</v>
      </c>
      <c r="M25" s="129">
        <v>1.8182479362885924</v>
      </c>
      <c r="N25" s="129">
        <v>2.1493563871707306</v>
      </c>
      <c r="O25" s="129"/>
      <c r="P25" s="129">
        <v>1.3937525043990313</v>
      </c>
      <c r="Q25" s="129">
        <v>1.4844283466437076</v>
      </c>
      <c r="R25" s="129"/>
      <c r="S25" s="129">
        <v>3.886387926288176</v>
      </c>
      <c r="T25" s="129">
        <v>1.7645288189074453</v>
      </c>
      <c r="U25" s="129"/>
      <c r="V25" s="129">
        <v>2.8519279032626059</v>
      </c>
      <c r="W25" s="129">
        <v>2.7083864389497831</v>
      </c>
      <c r="X25" s="129">
        <v>1.8917896329928112</v>
      </c>
      <c r="Y25" s="129"/>
      <c r="Z25" s="129">
        <v>2.1248565721813777</v>
      </c>
      <c r="AA25" s="129">
        <v>3.4289633100925818</v>
      </c>
      <c r="AB25" s="129">
        <v>3.8080731150038081</v>
      </c>
      <c r="AC25" s="129">
        <v>2.6915002422350218</v>
      </c>
      <c r="AD25" s="129">
        <v>2.8329949478256764</v>
      </c>
      <c r="AE25" s="130"/>
      <c r="AF25" s="108">
        <v>2.1892082583265742</v>
      </c>
    </row>
    <row r="26" spans="2:32" x14ac:dyDescent="0.2">
      <c r="B26" s="173" t="s">
        <v>46</v>
      </c>
      <c r="C26" s="129">
        <v>10.371545360258677</v>
      </c>
      <c r="D26" s="129">
        <v>8.907575001781515</v>
      </c>
      <c r="E26" s="129">
        <v>5.9794307581918194</v>
      </c>
      <c r="F26" s="129">
        <v>6.9504778453518679</v>
      </c>
      <c r="G26" s="129">
        <v>6.8331143232588705</v>
      </c>
      <c r="H26" s="129">
        <v>6.7446043165467628</v>
      </c>
      <c r="I26" s="129"/>
      <c r="J26" s="129">
        <v>5.8090985005264493</v>
      </c>
      <c r="K26" s="129"/>
      <c r="L26" s="129">
        <v>4.988597491448119</v>
      </c>
      <c r="M26" s="129">
        <v>6.5456925706389324</v>
      </c>
      <c r="N26" s="129">
        <v>10.269147183149046</v>
      </c>
      <c r="O26" s="129"/>
      <c r="P26" s="129">
        <v>7.3172006480949152</v>
      </c>
      <c r="Q26" s="129">
        <v>6.8283703945610545</v>
      </c>
      <c r="R26" s="129"/>
      <c r="S26" s="129">
        <v>5.829581889432264</v>
      </c>
      <c r="T26" s="129">
        <v>7.6808901528912328</v>
      </c>
      <c r="U26" s="129"/>
      <c r="V26" s="129">
        <v>8.8409765001140777</v>
      </c>
      <c r="W26" s="129">
        <v>7.6472087687993886</v>
      </c>
      <c r="X26" s="129">
        <v>8.1977550763021814</v>
      </c>
      <c r="Y26" s="129"/>
      <c r="Z26" s="129">
        <v>8.0744549742892353</v>
      </c>
      <c r="AA26" s="129">
        <v>10.858383815293177</v>
      </c>
      <c r="AB26" s="129">
        <v>6.7699077600067694</v>
      </c>
      <c r="AC26" s="129">
        <v>5.3830004844700436</v>
      </c>
      <c r="AD26" s="129">
        <v>6.6103215449265784</v>
      </c>
      <c r="AE26" s="130"/>
      <c r="AF26" s="108">
        <v>7.4775968823564325</v>
      </c>
    </row>
    <row r="27" spans="2:32" x14ac:dyDescent="0.2">
      <c r="B27" s="173" t="s">
        <v>1430</v>
      </c>
      <c r="C27" s="129">
        <v>7.9311817460801661</v>
      </c>
      <c r="D27" s="129">
        <v>6.769757001353951</v>
      </c>
      <c r="E27" s="129">
        <v>8.3712030614685489</v>
      </c>
      <c r="F27" s="129">
        <v>10.425716768027803</v>
      </c>
      <c r="G27" s="129">
        <v>5.5190538764783179</v>
      </c>
      <c r="H27" s="129">
        <v>6.182553956834532</v>
      </c>
      <c r="I27" s="129"/>
      <c r="J27" s="129">
        <v>7.2613731256580625</v>
      </c>
      <c r="K27" s="129"/>
      <c r="L27" s="129">
        <v>9.9771949828962381</v>
      </c>
      <c r="M27" s="129">
        <v>10.909487617731553</v>
      </c>
      <c r="N27" s="129">
        <v>7.642156043273709</v>
      </c>
      <c r="O27" s="129"/>
      <c r="P27" s="129">
        <v>10.104705656892978</v>
      </c>
      <c r="Q27" s="129">
        <v>8.6096844105335038</v>
      </c>
      <c r="R27" s="129"/>
      <c r="S27" s="129">
        <v>9.3921041551964244</v>
      </c>
      <c r="T27" s="129">
        <v>9.2378273460448597</v>
      </c>
      <c r="U27" s="129"/>
      <c r="V27" s="129">
        <v>8.2705909194615561</v>
      </c>
      <c r="W27" s="129">
        <v>8.9217435635992857</v>
      </c>
      <c r="X27" s="129">
        <v>11.981334342287804</v>
      </c>
      <c r="Y27" s="129"/>
      <c r="Z27" s="129">
        <v>8.0744549742892353</v>
      </c>
      <c r="AA27" s="129">
        <v>10.286889930277747</v>
      </c>
      <c r="AB27" s="129">
        <v>10.577980875010578</v>
      </c>
      <c r="AC27" s="129">
        <v>6.459600581364052</v>
      </c>
      <c r="AD27" s="129">
        <v>11.568062703621511</v>
      </c>
      <c r="AE27" s="129"/>
      <c r="AF27" s="108">
        <v>8.7963970379748506</v>
      </c>
    </row>
    <row r="28" spans="2:32" x14ac:dyDescent="0.2">
      <c r="B28" s="178"/>
      <c r="C28" s="129"/>
      <c r="D28" s="129"/>
      <c r="E28" s="129"/>
      <c r="F28" s="129"/>
      <c r="G28" s="129"/>
      <c r="H28" s="129"/>
      <c r="I28" s="129"/>
      <c r="J28" s="129"/>
      <c r="K28" s="129"/>
      <c r="L28" s="129"/>
      <c r="M28" s="129"/>
      <c r="N28" s="129"/>
      <c r="O28" s="129"/>
      <c r="P28" s="129"/>
      <c r="Q28" s="129"/>
      <c r="R28" s="129"/>
      <c r="S28" s="129"/>
      <c r="T28" s="129"/>
      <c r="U28" s="129"/>
      <c r="V28" s="129"/>
      <c r="W28" s="129"/>
      <c r="X28" s="129"/>
      <c r="Y28" s="129"/>
      <c r="Z28" s="129"/>
      <c r="AA28" s="129"/>
      <c r="AB28" s="129"/>
      <c r="AC28" s="129"/>
      <c r="AD28" s="129"/>
      <c r="AE28" s="67"/>
      <c r="AF28" s="108"/>
    </row>
    <row r="29" spans="2:32" x14ac:dyDescent="0.2">
      <c r="B29" s="196" t="s">
        <v>1431</v>
      </c>
      <c r="C29" s="80">
        <v>46.366908669391741</v>
      </c>
      <c r="D29" s="80">
        <v>49.169814009833964</v>
      </c>
      <c r="E29" s="80">
        <v>40.261500438491588</v>
      </c>
      <c r="F29" s="80">
        <v>38.662033014769769</v>
      </c>
      <c r="G29" s="80">
        <v>29.960578186596582</v>
      </c>
      <c r="H29" s="80">
        <v>35.409172661870507</v>
      </c>
      <c r="I29" s="80"/>
      <c r="J29" s="80">
        <v>36.669934284573209</v>
      </c>
      <c r="K29" s="80"/>
      <c r="L29" s="80">
        <v>32.069555302166478</v>
      </c>
      <c r="M29" s="80">
        <v>35.274009963998694</v>
      </c>
      <c r="N29" s="80">
        <v>45.375301506937646</v>
      </c>
      <c r="O29" s="80"/>
      <c r="P29" s="80">
        <v>89.722817470687644</v>
      </c>
      <c r="Q29" s="80">
        <v>65.017961582994388</v>
      </c>
      <c r="R29" s="80"/>
      <c r="S29" s="80">
        <v>46.312789454934091</v>
      </c>
      <c r="T29" s="80">
        <v>43.28285396967086</v>
      </c>
      <c r="U29" s="80"/>
      <c r="V29" s="80">
        <v>48.19758156513803</v>
      </c>
      <c r="W29" s="80">
        <v>39.669895488146828</v>
      </c>
      <c r="X29" s="80">
        <v>35.944003026863413</v>
      </c>
      <c r="Y29" s="80"/>
      <c r="Z29" s="80">
        <v>43.772045386936384</v>
      </c>
      <c r="AA29" s="80">
        <v>48.005486341296148</v>
      </c>
      <c r="AB29" s="80">
        <v>40.619446560040622</v>
      </c>
      <c r="AC29" s="80">
        <v>35.527803197502287</v>
      </c>
      <c r="AD29" s="80">
        <v>43.203172954341568</v>
      </c>
      <c r="AE29" s="80"/>
      <c r="AF29" s="105">
        <v>45.907433417077144</v>
      </c>
    </row>
    <row r="30" spans="2:32" x14ac:dyDescent="0.2">
      <c r="B30" s="177" t="s">
        <v>1433</v>
      </c>
      <c r="C30" s="129">
        <v>15.862363492160332</v>
      </c>
      <c r="D30" s="129">
        <v>17.458847003491769</v>
      </c>
      <c r="E30" s="129">
        <v>15.147891254085945</v>
      </c>
      <c r="F30" s="129">
        <v>9.1225021720243262</v>
      </c>
      <c r="G30" s="129">
        <v>9.9868593955321963</v>
      </c>
      <c r="H30" s="129">
        <v>12.365107913669064</v>
      </c>
      <c r="I30" s="129"/>
      <c r="J30" s="129">
        <v>15.611952220164834</v>
      </c>
      <c r="K30" s="129"/>
      <c r="L30" s="129">
        <v>12.115165336374004</v>
      </c>
      <c r="M30" s="129">
        <v>9.0912396814429606</v>
      </c>
      <c r="N30" s="129">
        <v>11.940868817615168</v>
      </c>
      <c r="O30" s="129"/>
      <c r="P30" s="129">
        <v>14.285963170090072</v>
      </c>
      <c r="Q30" s="129">
        <v>16.625597482409525</v>
      </c>
      <c r="R30" s="129"/>
      <c r="S30" s="129">
        <v>16.193283026200731</v>
      </c>
      <c r="T30" s="129">
        <v>17.126309124689911</v>
      </c>
      <c r="U30" s="129"/>
      <c r="V30" s="129">
        <v>19.393109742185718</v>
      </c>
      <c r="W30" s="129">
        <v>15.135100688248789</v>
      </c>
      <c r="X30" s="129">
        <v>17.656703241266239</v>
      </c>
      <c r="Y30" s="129"/>
      <c r="Z30" s="129">
        <v>21.036080064595641</v>
      </c>
      <c r="AA30" s="129">
        <v>15.430334895416619</v>
      </c>
      <c r="AB30" s="129">
        <v>17.771007870017772</v>
      </c>
      <c r="AC30" s="129">
        <v>15.072401356516123</v>
      </c>
      <c r="AD30" s="129">
        <v>21.011379196373767</v>
      </c>
      <c r="AE30" s="130"/>
      <c r="AF30" s="108">
        <v>15.561841836297338</v>
      </c>
    </row>
    <row r="31" spans="2:32" x14ac:dyDescent="0.2">
      <c r="B31" s="177" t="s">
        <v>1434</v>
      </c>
      <c r="C31" s="129">
        <v>7.3210908425355381</v>
      </c>
      <c r="D31" s="129">
        <v>6.769757001353951</v>
      </c>
      <c r="E31" s="129">
        <v>3.1890297377023038</v>
      </c>
      <c r="F31" s="129">
        <v>6.5160729800173769</v>
      </c>
      <c r="G31" s="129">
        <v>2.6281208935611038</v>
      </c>
      <c r="H31" s="129">
        <v>2.2482014388489211</v>
      </c>
      <c r="I31" s="129"/>
      <c r="J31" s="129">
        <v>4.7198925316777407</v>
      </c>
      <c r="K31" s="129"/>
      <c r="L31" s="129">
        <v>3.5632839224629418</v>
      </c>
      <c r="M31" s="129">
        <v>1.8182479362885924</v>
      </c>
      <c r="N31" s="129">
        <v>5.0151649033983716</v>
      </c>
      <c r="O31" s="129"/>
      <c r="P31" s="129">
        <v>7.3172006480949152</v>
      </c>
      <c r="Q31" s="129">
        <v>5.0470563785886062</v>
      </c>
      <c r="R31" s="129"/>
      <c r="S31" s="129">
        <v>2.5909252841921169</v>
      </c>
      <c r="T31" s="129">
        <v>3.5290576378148906</v>
      </c>
      <c r="U31" s="129"/>
      <c r="V31" s="129">
        <v>4.8482774355464295</v>
      </c>
      <c r="W31" s="129">
        <v>3.3456538363497321</v>
      </c>
      <c r="X31" s="129">
        <v>3.7835792659856224</v>
      </c>
      <c r="Y31" s="129"/>
      <c r="Z31" s="129">
        <v>3.3997705154902045</v>
      </c>
      <c r="AA31" s="129">
        <v>1.7144816550462909</v>
      </c>
      <c r="AB31" s="129">
        <v>2.9618346450029618</v>
      </c>
      <c r="AC31" s="129">
        <v>1.614900145341013</v>
      </c>
      <c r="AD31" s="129">
        <v>3.777326597100902</v>
      </c>
      <c r="AE31" s="129"/>
      <c r="AF31" s="108">
        <v>4.0355284761923604</v>
      </c>
    </row>
    <row r="32" spans="2:32" x14ac:dyDescent="0.2">
      <c r="B32" s="190"/>
      <c r="C32" s="83"/>
      <c r="D32" s="83"/>
      <c r="E32" s="83"/>
      <c r="F32" s="83"/>
      <c r="G32" s="83"/>
      <c r="H32" s="83"/>
      <c r="I32" s="83"/>
      <c r="J32" s="83"/>
      <c r="K32" s="83"/>
      <c r="L32" s="83"/>
      <c r="M32" s="83"/>
      <c r="N32" s="83"/>
      <c r="O32" s="83"/>
      <c r="P32" s="83"/>
      <c r="Q32" s="83"/>
      <c r="R32" s="83"/>
      <c r="S32" s="83"/>
      <c r="T32" s="83"/>
      <c r="U32" s="83"/>
      <c r="V32" s="83"/>
      <c r="W32" s="83"/>
      <c r="X32" s="83"/>
      <c r="Y32" s="83"/>
      <c r="Z32" s="83"/>
      <c r="AA32" s="83"/>
      <c r="AB32" s="83"/>
      <c r="AC32" s="83"/>
      <c r="AD32" s="83"/>
      <c r="AE32" s="69"/>
      <c r="AF32" s="131"/>
    </row>
    <row r="33" spans="2:32" x14ac:dyDescent="0.2">
      <c r="B33" s="196" t="s">
        <v>1435</v>
      </c>
      <c r="C33" s="80">
        <v>93.953999145872729</v>
      </c>
      <c r="D33" s="80">
        <v>94.063992018812797</v>
      </c>
      <c r="E33" s="80">
        <v>79.327114725344799</v>
      </c>
      <c r="F33" s="80">
        <v>99.044309296264117</v>
      </c>
      <c r="G33" s="80">
        <v>74.638633377135349</v>
      </c>
      <c r="H33" s="80">
        <v>88.52293165467627</v>
      </c>
      <c r="I33" s="80"/>
      <c r="J33" s="80">
        <v>82.053516319936094</v>
      </c>
      <c r="K33" s="80"/>
      <c r="L33" s="80">
        <v>100.48460661345496</v>
      </c>
      <c r="M33" s="80">
        <v>121.82261173133568</v>
      </c>
      <c r="N33" s="80">
        <v>118.9310534234471</v>
      </c>
      <c r="O33" s="80"/>
      <c r="P33" s="80">
        <v>141.98853638565132</v>
      </c>
      <c r="Q33" s="80">
        <v>150.8179200190007</v>
      </c>
      <c r="R33" s="80"/>
      <c r="S33" s="80">
        <v>141.20542798847038</v>
      </c>
      <c r="T33" s="80">
        <v>161.19489739783899</v>
      </c>
      <c r="U33" s="80"/>
      <c r="V33" s="80">
        <v>124.05886379192333</v>
      </c>
      <c r="W33" s="80">
        <v>115.18608208004079</v>
      </c>
      <c r="X33" s="80">
        <v>124.85811577752554</v>
      </c>
      <c r="Y33" s="80"/>
      <c r="Z33" s="80">
        <v>133.86596404742679</v>
      </c>
      <c r="AA33" s="80">
        <v>137.7300262887187</v>
      </c>
      <c r="AB33" s="80">
        <v>125.24329356012524</v>
      </c>
      <c r="AC33" s="80">
        <v>117.34941056144696</v>
      </c>
      <c r="AD33" s="80">
        <v>139.52500118041456</v>
      </c>
      <c r="AE33" s="61"/>
      <c r="AF33" s="105">
        <v>122.49015845383869</v>
      </c>
    </row>
    <row r="34" spans="2:32" x14ac:dyDescent="0.2">
      <c r="B34" s="173" t="s">
        <v>1437</v>
      </c>
      <c r="C34" s="83">
        <v>2.4403636141785126</v>
      </c>
      <c r="D34" s="83">
        <v>2.8504240005700847</v>
      </c>
      <c r="E34" s="83">
        <v>1.5945148688511519</v>
      </c>
      <c r="F34" s="83">
        <v>5.6472632493483923</v>
      </c>
      <c r="G34" s="83">
        <v>0.78843626806833111</v>
      </c>
      <c r="H34" s="83">
        <v>2.2482014388489211</v>
      </c>
      <c r="I34" s="83"/>
      <c r="J34" s="83">
        <v>3.9937552191119341</v>
      </c>
      <c r="K34" s="83"/>
      <c r="L34" s="83" t="s">
        <v>132</v>
      </c>
      <c r="M34" s="83" t="s">
        <v>132</v>
      </c>
      <c r="N34" s="83">
        <v>3.1046258925799441</v>
      </c>
      <c r="O34" s="83"/>
      <c r="P34" s="83">
        <v>4.0070384501472152</v>
      </c>
      <c r="Q34" s="83">
        <v>2.9688566932874152</v>
      </c>
      <c r="R34" s="83"/>
      <c r="S34" s="83">
        <v>2.914790944716132</v>
      </c>
      <c r="T34" s="83">
        <v>2.594895321922714</v>
      </c>
      <c r="U34" s="83"/>
      <c r="V34" s="83">
        <v>3.7075062742413873</v>
      </c>
      <c r="W34" s="83">
        <v>2.5490695895997963</v>
      </c>
      <c r="X34" s="83">
        <v>2.5223861773237481</v>
      </c>
      <c r="Y34" s="83"/>
      <c r="Z34" s="83">
        <v>3.6122561727083422</v>
      </c>
      <c r="AA34" s="83">
        <v>4.5719510801234424</v>
      </c>
      <c r="AB34" s="83">
        <v>3.8080731150038081</v>
      </c>
      <c r="AC34" s="83">
        <v>5.3830004844700436</v>
      </c>
      <c r="AD34" s="83">
        <v>2.1247462108692572</v>
      </c>
      <c r="AE34" s="83"/>
      <c r="AF34" s="108">
        <v>3.0464283594785466</v>
      </c>
    </row>
    <row r="35" spans="2:32" x14ac:dyDescent="0.2">
      <c r="B35" s="173" t="s">
        <v>1438</v>
      </c>
      <c r="C35" s="129">
        <v>4.8807272283570251</v>
      </c>
      <c r="D35" s="129">
        <v>4.9882420009976478</v>
      </c>
      <c r="E35" s="129">
        <v>4.3849158893406681</v>
      </c>
      <c r="F35" s="129">
        <v>5.6472632493483923</v>
      </c>
      <c r="G35" s="129">
        <v>1.5768725361366622</v>
      </c>
      <c r="H35" s="129">
        <v>3.9343525179856114</v>
      </c>
      <c r="I35" s="129"/>
      <c r="J35" s="129">
        <v>2.9045492502632246</v>
      </c>
      <c r="K35" s="129"/>
      <c r="L35" s="129">
        <v>4.27594070695553</v>
      </c>
      <c r="M35" s="129">
        <v>5.8183933961234953</v>
      </c>
      <c r="N35" s="129">
        <v>3.3434432689322477</v>
      </c>
      <c r="O35" s="129"/>
      <c r="P35" s="129">
        <v>3.8328193870973362</v>
      </c>
      <c r="Q35" s="129">
        <v>3.562628031944898</v>
      </c>
      <c r="R35" s="129"/>
      <c r="S35" s="129">
        <v>6.1534475499562786</v>
      </c>
      <c r="T35" s="129">
        <v>2.9062827605534394</v>
      </c>
      <c r="U35" s="129"/>
      <c r="V35" s="129" t="s">
        <v>132</v>
      </c>
      <c r="W35" s="129">
        <v>2.8677032882997708</v>
      </c>
      <c r="X35" s="129" t="s">
        <v>132</v>
      </c>
      <c r="Y35" s="129"/>
      <c r="Z35" s="129">
        <v>4.4621988015808931</v>
      </c>
      <c r="AA35" s="129">
        <v>2.2859755400617212</v>
      </c>
      <c r="AB35" s="129">
        <v>4.6543115850046544</v>
      </c>
      <c r="AC35" s="129">
        <v>3.229800290682026</v>
      </c>
      <c r="AD35" s="129">
        <v>4.2494924217385144</v>
      </c>
      <c r="AE35" s="129"/>
      <c r="AF35" s="108">
        <v>3.7585804435124928</v>
      </c>
    </row>
    <row r="36" spans="2:32" x14ac:dyDescent="0.2">
      <c r="B36" s="177" t="s">
        <v>1439</v>
      </c>
      <c r="C36" s="129">
        <v>35.385272405588431</v>
      </c>
      <c r="D36" s="129">
        <v>36.342906007268581</v>
      </c>
      <c r="E36" s="129">
        <v>30.295782508171889</v>
      </c>
      <c r="F36" s="129">
        <v>41.268462206776711</v>
      </c>
      <c r="G36" s="129">
        <v>34.165571616294351</v>
      </c>
      <c r="H36" s="129">
        <v>33.160971223021583</v>
      </c>
      <c r="I36" s="129"/>
      <c r="J36" s="129">
        <v>31.950041752895473</v>
      </c>
      <c r="K36" s="129"/>
      <c r="L36" s="129">
        <v>36.345496009122009</v>
      </c>
      <c r="M36" s="129">
        <v>47.274446343503406</v>
      </c>
      <c r="N36" s="129">
        <v>46.569388388699167</v>
      </c>
      <c r="O36" s="129"/>
      <c r="P36" s="129">
        <v>51.568842662764162</v>
      </c>
      <c r="Q36" s="129">
        <v>55.814505833803402</v>
      </c>
      <c r="R36" s="129"/>
      <c r="S36" s="129">
        <v>56.67649059170256</v>
      </c>
      <c r="T36" s="129">
        <v>67.882461621498194</v>
      </c>
      <c r="U36" s="129"/>
      <c r="V36" s="129">
        <v>47.627195984485517</v>
      </c>
      <c r="W36" s="129">
        <v>46.20188631149631</v>
      </c>
      <c r="X36" s="129">
        <v>50.447723546474968</v>
      </c>
      <c r="Y36" s="129"/>
      <c r="Z36" s="129">
        <v>53.546385618970724</v>
      </c>
      <c r="AA36" s="129">
        <v>56.006400731512173</v>
      </c>
      <c r="AB36" s="129">
        <v>48.235592790048237</v>
      </c>
      <c r="AC36" s="129">
        <v>51.676804650912416</v>
      </c>
      <c r="AD36" s="129">
        <v>63.0341375891213</v>
      </c>
      <c r="AE36" s="67"/>
      <c r="AF36" s="108">
        <v>49.059365789005163</v>
      </c>
    </row>
    <row r="37" spans="2:32" x14ac:dyDescent="0.2">
      <c r="B37" s="178"/>
      <c r="C37" s="129"/>
      <c r="D37" s="129"/>
      <c r="E37" s="129"/>
      <c r="F37" s="129"/>
      <c r="G37" s="129"/>
      <c r="H37" s="129"/>
      <c r="I37" s="129"/>
      <c r="J37" s="129"/>
      <c r="K37" s="129"/>
      <c r="L37" s="129"/>
      <c r="M37" s="129"/>
      <c r="N37" s="129"/>
      <c r="O37" s="129"/>
      <c r="P37" s="129"/>
      <c r="Q37" s="129"/>
      <c r="R37" s="129"/>
      <c r="S37" s="129"/>
      <c r="T37" s="129"/>
      <c r="U37" s="129"/>
      <c r="V37" s="129"/>
      <c r="W37" s="129"/>
      <c r="X37" s="129"/>
      <c r="Y37" s="129"/>
      <c r="Z37" s="129"/>
      <c r="AA37" s="129"/>
      <c r="AB37" s="129"/>
      <c r="AC37" s="129"/>
      <c r="AD37" s="129"/>
      <c r="AE37" s="67"/>
      <c r="AF37" s="108"/>
    </row>
    <row r="38" spans="2:32" x14ac:dyDescent="0.2">
      <c r="B38" s="196" t="s">
        <v>1440</v>
      </c>
      <c r="C38" s="80">
        <v>15.252272588615703</v>
      </c>
      <c r="D38" s="80">
        <v>21.021877004204374</v>
      </c>
      <c r="E38" s="80">
        <v>23.120465598341706</v>
      </c>
      <c r="F38" s="80">
        <v>20.851433536055605</v>
      </c>
      <c r="G38" s="80">
        <v>17.082785808147175</v>
      </c>
      <c r="H38" s="80">
        <v>19.952787769784173</v>
      </c>
      <c r="I38" s="80"/>
      <c r="J38" s="80">
        <v>17.064226845296446</v>
      </c>
      <c r="K38" s="80"/>
      <c r="L38" s="80">
        <v>17.10376282782212</v>
      </c>
      <c r="M38" s="80">
        <v>27.6373686315866</v>
      </c>
      <c r="N38" s="80">
        <v>22.210016000764217</v>
      </c>
      <c r="O38" s="80"/>
      <c r="P38" s="80">
        <v>26.307078520531718</v>
      </c>
      <c r="Q38" s="80">
        <v>21.969539530326873</v>
      </c>
      <c r="R38" s="80"/>
      <c r="S38" s="80">
        <v>26.556984162969197</v>
      </c>
      <c r="T38" s="80">
        <v>27.81727785101149</v>
      </c>
      <c r="U38" s="80"/>
      <c r="V38" s="80">
        <v>21.674652064795804</v>
      </c>
      <c r="W38" s="80">
        <v>22.941626306398167</v>
      </c>
      <c r="X38" s="80">
        <v>25.854458317568419</v>
      </c>
      <c r="Y38" s="80"/>
      <c r="Z38" s="80">
        <v>19.761166121286816</v>
      </c>
      <c r="AA38" s="80">
        <v>20.573779860555494</v>
      </c>
      <c r="AB38" s="80">
        <v>23.271557925023274</v>
      </c>
      <c r="AC38" s="80">
        <v>17.225601550304141</v>
      </c>
      <c r="AD38" s="80">
        <v>21.955710845648994</v>
      </c>
      <c r="AE38" s="61"/>
      <c r="AF38" s="105">
        <v>22.564670662631137</v>
      </c>
    </row>
    <row r="39" spans="2:32" ht="12.75" customHeight="1" x14ac:dyDescent="0.2">
      <c r="B39" s="239" t="s">
        <v>1482</v>
      </c>
      <c r="C39" s="83" t="s">
        <v>132</v>
      </c>
      <c r="D39" s="83" t="s">
        <v>132</v>
      </c>
      <c r="E39" s="83">
        <v>2.3917723032767282</v>
      </c>
      <c r="F39" s="83">
        <v>1.737619461337967</v>
      </c>
      <c r="G39" s="83">
        <v>0.78843626806833111</v>
      </c>
      <c r="H39" s="83">
        <v>1.1241007194244605</v>
      </c>
      <c r="I39" s="83"/>
      <c r="J39" s="83" t="s">
        <v>132</v>
      </c>
      <c r="K39" s="83"/>
      <c r="L39" s="83" t="s">
        <v>132</v>
      </c>
      <c r="M39" s="83" t="s">
        <v>132</v>
      </c>
      <c r="N39" s="83">
        <v>1.6717216344661239</v>
      </c>
      <c r="O39" s="83"/>
      <c r="P39" s="83">
        <v>1.5679715674489101</v>
      </c>
      <c r="Q39" s="83">
        <v>0.89065700798622449</v>
      </c>
      <c r="R39" s="83"/>
      <c r="S39" s="83">
        <v>1.6193283026200733</v>
      </c>
      <c r="T39" s="83">
        <v>2.1797120704150794</v>
      </c>
      <c r="U39" s="83"/>
      <c r="V39" s="83">
        <v>1.7111567419575633</v>
      </c>
      <c r="W39" s="83">
        <v>2.7083864389497831</v>
      </c>
      <c r="X39" s="83">
        <v>2.5223861773237481</v>
      </c>
      <c r="Y39" s="83"/>
      <c r="Z39" s="83">
        <v>3.1872848582720663</v>
      </c>
      <c r="AA39" s="83" t="s">
        <v>132</v>
      </c>
      <c r="AB39" s="83">
        <v>1.6924769400016924</v>
      </c>
      <c r="AC39" s="83" t="s">
        <v>132</v>
      </c>
      <c r="AD39" s="83">
        <v>1.1804145615940318</v>
      </c>
      <c r="AE39" s="130"/>
      <c r="AF39" s="108">
        <v>1.6748761976353914</v>
      </c>
    </row>
    <row r="40" spans="2:32" x14ac:dyDescent="0.2">
      <c r="B40" s="178"/>
      <c r="C40" s="83"/>
      <c r="D40" s="83"/>
      <c r="E40" s="83"/>
      <c r="F40" s="83"/>
      <c r="G40" s="83"/>
      <c r="H40" s="83"/>
      <c r="I40" s="83"/>
      <c r="J40" s="83"/>
      <c r="K40" s="83"/>
      <c r="L40" s="83"/>
      <c r="M40" s="83"/>
      <c r="N40" s="83"/>
      <c r="O40" s="83"/>
      <c r="P40" s="83"/>
      <c r="Q40" s="83"/>
      <c r="R40" s="83"/>
      <c r="S40" s="83"/>
      <c r="T40" s="83"/>
      <c r="U40" s="83"/>
      <c r="V40" s="83"/>
      <c r="W40" s="83"/>
      <c r="X40" s="83"/>
      <c r="Y40" s="83"/>
      <c r="Z40" s="83"/>
      <c r="AA40" s="83"/>
      <c r="AB40" s="83"/>
      <c r="AC40" s="83"/>
      <c r="AD40" s="83"/>
      <c r="AE40" s="69"/>
      <c r="AF40" s="131"/>
    </row>
    <row r="41" spans="2:32" x14ac:dyDescent="0.2">
      <c r="B41" s="196" t="s">
        <v>1443</v>
      </c>
      <c r="C41" s="80">
        <v>58.568726740284305</v>
      </c>
      <c r="D41" s="80">
        <v>71.26060001425212</v>
      </c>
      <c r="E41" s="80">
        <v>66.172367057322816</v>
      </c>
      <c r="F41" s="80">
        <v>73.41442224152911</v>
      </c>
      <c r="G41" s="80">
        <v>59.395532194480943</v>
      </c>
      <c r="H41" s="80">
        <v>69.975269784172667</v>
      </c>
      <c r="I41" s="80"/>
      <c r="J41" s="80">
        <v>64.263152162073851</v>
      </c>
      <c r="K41" s="80"/>
      <c r="L41" s="80">
        <v>58.437856328392243</v>
      </c>
      <c r="M41" s="80">
        <v>64.002327357358453</v>
      </c>
      <c r="N41" s="80">
        <v>57.077352948200513</v>
      </c>
      <c r="O41" s="80"/>
      <c r="P41" s="80">
        <v>62.370424571856653</v>
      </c>
      <c r="Q41" s="80">
        <v>69.768132292254251</v>
      </c>
      <c r="R41" s="80"/>
      <c r="S41" s="80">
        <v>66.392460407423002</v>
      </c>
      <c r="T41" s="80">
        <v>63.52303748066803</v>
      </c>
      <c r="U41" s="80"/>
      <c r="V41" s="80">
        <v>65.023956194387409</v>
      </c>
      <c r="W41" s="80">
        <v>61.974254397145039</v>
      </c>
      <c r="X41" s="80">
        <v>71.257409509395885</v>
      </c>
      <c r="Y41" s="80"/>
      <c r="Z41" s="80">
        <v>65.870553737622714</v>
      </c>
      <c r="AA41" s="80">
        <v>64.007315121728197</v>
      </c>
      <c r="AB41" s="80">
        <v>63.044766015063047</v>
      </c>
      <c r="AC41" s="80">
        <v>58.136405232276473</v>
      </c>
      <c r="AD41" s="80">
        <v>64.450635063034142</v>
      </c>
      <c r="AE41" s="61"/>
      <c r="AF41" s="105">
        <v>64.25194358172935</v>
      </c>
    </row>
    <row r="42" spans="2:32" x14ac:dyDescent="0.2">
      <c r="B42" s="177" t="s">
        <v>1445</v>
      </c>
      <c r="C42" s="129">
        <v>14.642181685071076</v>
      </c>
      <c r="D42" s="129">
        <v>17.102544003420508</v>
      </c>
      <c r="E42" s="129">
        <v>9.9657179303197001</v>
      </c>
      <c r="F42" s="129">
        <v>9.9913119026933099</v>
      </c>
      <c r="G42" s="129">
        <v>7.3587385019710903</v>
      </c>
      <c r="H42" s="129">
        <v>11.241007194244604</v>
      </c>
      <c r="I42" s="129"/>
      <c r="J42" s="129">
        <v>13.070471626184512</v>
      </c>
      <c r="K42" s="129"/>
      <c r="L42" s="129">
        <v>14.965792474344356</v>
      </c>
      <c r="M42" s="129">
        <v>11.273137204989272</v>
      </c>
      <c r="N42" s="129">
        <v>9.0750603013875288</v>
      </c>
      <c r="O42" s="129"/>
      <c r="P42" s="129">
        <v>11.324239098242129</v>
      </c>
      <c r="Q42" s="129">
        <v>11.578541103820918</v>
      </c>
      <c r="R42" s="129"/>
      <c r="S42" s="129">
        <v>12.630760760436571</v>
      </c>
      <c r="T42" s="129">
        <v>9.7568064104294034</v>
      </c>
      <c r="U42" s="129"/>
      <c r="V42" s="129">
        <v>14.544832306639288</v>
      </c>
      <c r="W42" s="129">
        <v>11.470813153199083</v>
      </c>
      <c r="X42" s="129">
        <v>12.611930886618742</v>
      </c>
      <c r="Y42" s="129"/>
      <c r="Z42" s="129">
        <v>11.899196804215714</v>
      </c>
      <c r="AA42" s="129">
        <v>12.001371585324037</v>
      </c>
      <c r="AB42" s="129">
        <v>12.27045781501227</v>
      </c>
      <c r="AC42" s="129">
        <v>8.0745007267050664</v>
      </c>
      <c r="AD42" s="129">
        <v>12.276311440577931</v>
      </c>
      <c r="AE42" s="67"/>
      <c r="AF42" s="108">
        <v>11.433997349211687</v>
      </c>
    </row>
    <row r="43" spans="2:32" x14ac:dyDescent="0.2">
      <c r="B43" s="177" t="s">
        <v>1446</v>
      </c>
      <c r="C43" s="129">
        <v>7.9311817460801661</v>
      </c>
      <c r="D43" s="129">
        <v>15.677332003135465</v>
      </c>
      <c r="E43" s="129">
        <v>7.1753169098301841</v>
      </c>
      <c r="F43" s="129">
        <v>11.294526498696785</v>
      </c>
      <c r="G43" s="129">
        <v>10.249671484888305</v>
      </c>
      <c r="H43" s="129">
        <v>10.959982014388489</v>
      </c>
      <c r="I43" s="129"/>
      <c r="J43" s="129">
        <v>9.8028537196383851</v>
      </c>
      <c r="K43" s="129"/>
      <c r="L43" s="129">
        <v>6.4139110604332954</v>
      </c>
      <c r="M43" s="129">
        <v>8.3639405069275252</v>
      </c>
      <c r="N43" s="129">
        <v>7.642156043273709</v>
      </c>
      <c r="O43" s="129"/>
      <c r="P43" s="129">
        <v>7.8398578372445504</v>
      </c>
      <c r="Q43" s="129">
        <v>9.2034557491909865</v>
      </c>
      <c r="R43" s="129"/>
      <c r="S43" s="129">
        <v>8.7443728341483951</v>
      </c>
      <c r="T43" s="129">
        <v>9.4454189717986772</v>
      </c>
      <c r="U43" s="129"/>
      <c r="V43" s="129">
        <v>7.4150125484827747</v>
      </c>
      <c r="W43" s="129">
        <v>10.833545755799133</v>
      </c>
      <c r="X43" s="129">
        <v>11.350737797956867</v>
      </c>
      <c r="Y43" s="129"/>
      <c r="Z43" s="129">
        <v>9.9868258892524757</v>
      </c>
      <c r="AA43" s="129">
        <v>10.286889930277747</v>
      </c>
      <c r="AB43" s="129">
        <v>11.847338580011847</v>
      </c>
      <c r="AC43" s="129">
        <v>11.842601065834096</v>
      </c>
      <c r="AD43" s="129">
        <v>8.9711506681146425</v>
      </c>
      <c r="AE43" s="129"/>
      <c r="AF43" s="108">
        <v>9.6140531344582687</v>
      </c>
    </row>
    <row r="44" spans="2:32" x14ac:dyDescent="0.2">
      <c r="B44" s="178"/>
      <c r="C44" s="83"/>
      <c r="D44" s="83"/>
      <c r="E44" s="83"/>
      <c r="F44" s="83"/>
      <c r="G44" s="83"/>
      <c r="H44" s="83"/>
      <c r="I44" s="83"/>
      <c r="J44" s="83"/>
      <c r="K44" s="83"/>
      <c r="L44" s="83"/>
      <c r="M44" s="83"/>
      <c r="N44" s="83"/>
      <c r="O44" s="83"/>
      <c r="P44" s="83"/>
      <c r="Q44" s="83"/>
      <c r="R44" s="83"/>
      <c r="S44" s="83"/>
      <c r="T44" s="83"/>
      <c r="U44" s="83"/>
      <c r="V44" s="83"/>
      <c r="W44" s="83"/>
      <c r="X44" s="83"/>
      <c r="Y44" s="83"/>
      <c r="Z44" s="83"/>
      <c r="AA44" s="83"/>
      <c r="AB44" s="83"/>
      <c r="AC44" s="83"/>
      <c r="AD44" s="83"/>
      <c r="AE44" s="69"/>
      <c r="AF44" s="131"/>
    </row>
    <row r="45" spans="2:32" x14ac:dyDescent="0.2">
      <c r="B45" s="196" t="s">
        <v>1447</v>
      </c>
      <c r="C45" s="80">
        <v>36.605454212677685</v>
      </c>
      <c r="D45" s="80">
        <v>45.963087009192613</v>
      </c>
      <c r="E45" s="80">
        <v>47.03818863110898</v>
      </c>
      <c r="F45" s="80">
        <v>56.472632493483928</v>
      </c>
      <c r="G45" s="80">
        <v>45.466491458607095</v>
      </c>
      <c r="H45" s="80">
        <v>59.296312949640289</v>
      </c>
      <c r="I45" s="80"/>
      <c r="J45" s="80">
        <v>35.217659659441601</v>
      </c>
      <c r="K45" s="80"/>
      <c r="L45" s="80">
        <v>42.046750285062714</v>
      </c>
      <c r="M45" s="80">
        <v>60.729481072038986</v>
      </c>
      <c r="N45" s="80">
        <v>51.34573591574523</v>
      </c>
      <c r="O45" s="80"/>
      <c r="P45" s="80">
        <v>79.44389275074478</v>
      </c>
      <c r="Q45" s="80">
        <v>70.36190363091174</v>
      </c>
      <c r="R45" s="80"/>
      <c r="S45" s="80">
        <v>62.506072481134829</v>
      </c>
      <c r="T45" s="80">
        <v>74.940576897127968</v>
      </c>
      <c r="U45" s="80"/>
      <c r="V45" s="80">
        <v>82.991101984941807</v>
      </c>
      <c r="W45" s="80">
        <v>52.574560285495792</v>
      </c>
      <c r="X45" s="80">
        <v>54.861899356791533</v>
      </c>
      <c r="Y45" s="80"/>
      <c r="Z45" s="80">
        <v>53.333899961752579</v>
      </c>
      <c r="AA45" s="80">
        <v>39.433078066064695</v>
      </c>
      <c r="AB45" s="80">
        <v>50.351188965050348</v>
      </c>
      <c r="AC45" s="80">
        <v>44.140603972654361</v>
      </c>
      <c r="AD45" s="80">
        <v>55.715567307238302</v>
      </c>
      <c r="AE45" s="61"/>
      <c r="AF45" s="105">
        <v>58.449222897008298</v>
      </c>
    </row>
    <row r="46" spans="2:32" x14ac:dyDescent="0.2">
      <c r="B46" s="177" t="s">
        <v>1449</v>
      </c>
      <c r="C46" s="83" t="s">
        <v>132</v>
      </c>
      <c r="D46" s="83">
        <v>1.7815150003563029</v>
      </c>
      <c r="E46" s="83">
        <v>2.7904010204895164</v>
      </c>
      <c r="F46" s="83" t="s">
        <v>132</v>
      </c>
      <c r="G46" s="83">
        <v>1.3140604467805519</v>
      </c>
      <c r="H46" s="83">
        <v>2.2482014388489211</v>
      </c>
      <c r="I46" s="83"/>
      <c r="J46" s="83" t="s">
        <v>132</v>
      </c>
      <c r="K46" s="83"/>
      <c r="L46" s="83" t="s">
        <v>132</v>
      </c>
      <c r="M46" s="83" t="s">
        <v>132</v>
      </c>
      <c r="N46" s="83">
        <v>1.1940868817615169</v>
      </c>
      <c r="O46" s="83"/>
      <c r="P46" s="83">
        <v>1.7421906304987891</v>
      </c>
      <c r="Q46" s="83">
        <v>0.89065700798622449</v>
      </c>
      <c r="R46" s="83"/>
      <c r="S46" s="83">
        <v>1.6193283026200733</v>
      </c>
      <c r="T46" s="83">
        <v>1.5569371931536282</v>
      </c>
      <c r="U46" s="83"/>
      <c r="V46" s="83" t="s">
        <v>132</v>
      </c>
      <c r="W46" s="83">
        <v>1.9118021921998472</v>
      </c>
      <c r="X46" s="83" t="s">
        <v>132</v>
      </c>
      <c r="Y46" s="83"/>
      <c r="Z46" s="83">
        <v>1.4873996005269643</v>
      </c>
      <c r="AA46" s="83" t="s">
        <v>132</v>
      </c>
      <c r="AB46" s="83">
        <v>1.6924769400016924</v>
      </c>
      <c r="AC46" s="83" t="s">
        <v>132</v>
      </c>
      <c r="AD46" s="83">
        <v>1.888663298550451</v>
      </c>
      <c r="AE46" s="130"/>
      <c r="AF46" s="108">
        <v>1.5166201789611811</v>
      </c>
    </row>
    <row r="47" spans="2:32" x14ac:dyDescent="0.2">
      <c r="B47" s="177" t="s">
        <v>1450</v>
      </c>
      <c r="C47" s="129">
        <v>6.7109999389909092</v>
      </c>
      <c r="D47" s="129">
        <v>6.4134540012826902</v>
      </c>
      <c r="E47" s="129">
        <v>8.3712030614685489</v>
      </c>
      <c r="F47" s="129">
        <v>7.8192875760208507</v>
      </c>
      <c r="G47" s="129">
        <v>7.0959264126149799</v>
      </c>
      <c r="H47" s="129">
        <v>7.5876798561151082</v>
      </c>
      <c r="I47" s="129"/>
      <c r="J47" s="129">
        <v>2.9045492502632246</v>
      </c>
      <c r="K47" s="129"/>
      <c r="L47" s="129">
        <v>4.988597491448119</v>
      </c>
      <c r="M47" s="129">
        <v>7.2729917451543695</v>
      </c>
      <c r="N47" s="129">
        <v>5.9704344088075842</v>
      </c>
      <c r="O47" s="129"/>
      <c r="P47" s="129">
        <v>7.8398578372445504</v>
      </c>
      <c r="Q47" s="129">
        <v>6.2345990559035718</v>
      </c>
      <c r="R47" s="129"/>
      <c r="S47" s="129">
        <v>7.4489101920523364</v>
      </c>
      <c r="T47" s="129">
        <v>9.1340315331679509</v>
      </c>
      <c r="U47" s="129"/>
      <c r="V47" s="129">
        <v>9.981747661419119</v>
      </c>
      <c r="W47" s="129">
        <v>7.3285750700994132</v>
      </c>
      <c r="X47" s="129">
        <v>5.6753688989784337</v>
      </c>
      <c r="Y47" s="129"/>
      <c r="Z47" s="129">
        <v>5.7371127448897203</v>
      </c>
      <c r="AA47" s="129">
        <v>5.1434449651388734</v>
      </c>
      <c r="AB47" s="129">
        <v>7.1930269950071928</v>
      </c>
      <c r="AC47" s="129">
        <v>7.5362006782580613</v>
      </c>
      <c r="AD47" s="129">
        <v>7.7907361065206091</v>
      </c>
      <c r="AE47" s="67"/>
      <c r="AF47" s="108">
        <v>7.240212854345117</v>
      </c>
    </row>
    <row r="48" spans="2:32" x14ac:dyDescent="0.2">
      <c r="B48" s="178"/>
      <c r="C48" s="129"/>
      <c r="D48" s="129"/>
      <c r="E48" s="129"/>
      <c r="F48" s="129"/>
      <c r="G48" s="129"/>
      <c r="H48" s="129"/>
      <c r="I48" s="129"/>
      <c r="J48" s="129"/>
      <c r="K48" s="129"/>
      <c r="L48" s="129"/>
      <c r="M48" s="129"/>
      <c r="N48" s="129"/>
      <c r="O48" s="129"/>
      <c r="P48" s="129"/>
      <c r="Q48" s="129"/>
      <c r="R48" s="129"/>
      <c r="S48" s="129"/>
      <c r="T48" s="129"/>
      <c r="U48" s="129"/>
      <c r="V48" s="129"/>
      <c r="W48" s="129"/>
      <c r="X48" s="129"/>
      <c r="Y48" s="129"/>
      <c r="Z48" s="129"/>
      <c r="AA48" s="129"/>
      <c r="AB48" s="129"/>
      <c r="AC48" s="129"/>
      <c r="AD48" s="129"/>
      <c r="AE48" s="67"/>
      <c r="AF48" s="108"/>
    </row>
    <row r="49" spans="2:32" x14ac:dyDescent="0.2">
      <c r="B49" s="196" t="s">
        <v>1451</v>
      </c>
      <c r="C49" s="80">
        <v>62.229272161552068</v>
      </c>
      <c r="D49" s="80">
        <v>59.146298011829259</v>
      </c>
      <c r="E49" s="80">
        <v>55.808020409790316</v>
      </c>
      <c r="F49" s="80">
        <v>65.595134665508255</v>
      </c>
      <c r="G49" s="80">
        <v>52.299605781865964</v>
      </c>
      <c r="H49" s="80">
        <v>58.172212230215827</v>
      </c>
      <c r="I49" s="80"/>
      <c r="J49" s="80">
        <v>68.619976037468689</v>
      </c>
      <c r="K49" s="80"/>
      <c r="L49" s="80">
        <v>59.150513112884838</v>
      </c>
      <c r="M49" s="80">
        <v>73.820866213316847</v>
      </c>
      <c r="N49" s="80">
        <v>60.181978840780452</v>
      </c>
      <c r="O49" s="80"/>
      <c r="P49" s="80">
        <v>70.036063346051321</v>
      </c>
      <c r="Q49" s="80">
        <v>64.424190244336913</v>
      </c>
      <c r="R49" s="80"/>
      <c r="S49" s="80">
        <v>63.153803802182857</v>
      </c>
      <c r="T49" s="80">
        <v>61.135733784499138</v>
      </c>
      <c r="U49" s="80"/>
      <c r="V49" s="80">
        <v>54.186630161989505</v>
      </c>
      <c r="W49" s="80">
        <v>56.716798368595455</v>
      </c>
      <c r="X49" s="80">
        <v>58.645478622777148</v>
      </c>
      <c r="Y49" s="80"/>
      <c r="Z49" s="80">
        <v>53.333899961752579</v>
      </c>
      <c r="AA49" s="80">
        <v>62.864327351697341</v>
      </c>
      <c r="AB49" s="80">
        <v>52.889904375052893</v>
      </c>
      <c r="AC49" s="80">
        <v>50.600204554018411</v>
      </c>
      <c r="AD49" s="80">
        <v>55.007318570281882</v>
      </c>
      <c r="AE49" s="80"/>
      <c r="AF49" s="105">
        <v>59.965843075969481</v>
      </c>
    </row>
    <row r="50" spans="2:32" x14ac:dyDescent="0.2">
      <c r="B50" s="178" t="s">
        <v>64</v>
      </c>
      <c r="C50" s="129">
        <v>32.944908791409922</v>
      </c>
      <c r="D50" s="129">
        <v>28.147937005629586</v>
      </c>
      <c r="E50" s="129">
        <v>29.897153790959102</v>
      </c>
      <c r="F50" s="129">
        <v>37.35881841876629</v>
      </c>
      <c r="G50" s="129">
        <v>31.800262812089358</v>
      </c>
      <c r="H50" s="129">
        <v>35.971223021582738</v>
      </c>
      <c r="I50" s="129"/>
      <c r="J50" s="129">
        <v>29.771629815198054</v>
      </c>
      <c r="K50" s="129"/>
      <c r="L50" s="129">
        <v>30.6442417331813</v>
      </c>
      <c r="M50" s="129">
        <v>34.183061202225538</v>
      </c>
      <c r="N50" s="129">
        <v>27.702815656867195</v>
      </c>
      <c r="O50" s="129"/>
      <c r="P50" s="129">
        <v>32.404745727277479</v>
      </c>
      <c r="Q50" s="129">
        <v>31.766766618175343</v>
      </c>
      <c r="R50" s="129"/>
      <c r="S50" s="129">
        <v>36.596819639213656</v>
      </c>
      <c r="T50" s="129">
        <v>30.827356424441838</v>
      </c>
      <c r="U50" s="129"/>
      <c r="V50" s="129">
        <v>29.089664613278575</v>
      </c>
      <c r="W50" s="129">
        <v>32.341320418047417</v>
      </c>
      <c r="X50" s="129">
        <v>29.638037583554041</v>
      </c>
      <c r="Y50" s="129"/>
      <c r="Z50" s="129">
        <v>26.985678466703501</v>
      </c>
      <c r="AA50" s="129">
        <v>26.288718710709798</v>
      </c>
      <c r="AB50" s="129">
        <v>23.694677160023694</v>
      </c>
      <c r="AC50" s="129">
        <v>26.376702373903214</v>
      </c>
      <c r="AD50" s="129">
        <v>24.552622881155862</v>
      </c>
      <c r="AE50" s="129"/>
      <c r="AF50" s="108">
        <v>30.530223602566387</v>
      </c>
    </row>
    <row r="51" spans="2:32" x14ac:dyDescent="0.2">
      <c r="B51" s="178"/>
      <c r="C51" s="129"/>
      <c r="D51" s="129"/>
      <c r="E51" s="129"/>
      <c r="F51" s="129"/>
      <c r="G51" s="129"/>
      <c r="H51" s="129"/>
      <c r="I51" s="129"/>
      <c r="J51" s="129"/>
      <c r="K51" s="129"/>
      <c r="L51" s="129"/>
      <c r="M51" s="129"/>
      <c r="N51" s="129"/>
      <c r="O51" s="129"/>
      <c r="P51" s="129"/>
      <c r="Q51" s="129"/>
      <c r="R51" s="129"/>
      <c r="S51" s="129"/>
      <c r="T51" s="129"/>
      <c r="U51" s="129"/>
      <c r="V51" s="129"/>
      <c r="W51" s="129"/>
      <c r="X51" s="129"/>
      <c r="Y51" s="129"/>
      <c r="Z51" s="129"/>
      <c r="AA51" s="129"/>
      <c r="AB51" s="129"/>
      <c r="AC51" s="129"/>
      <c r="AD51" s="129"/>
      <c r="AE51" s="67"/>
      <c r="AF51" s="108"/>
    </row>
    <row r="52" spans="2:32" ht="14.25" x14ac:dyDescent="0.2">
      <c r="B52" s="196" t="s">
        <v>1548</v>
      </c>
      <c r="C52" s="80">
        <v>20.743090720517355</v>
      </c>
      <c r="D52" s="80">
        <v>21.378180004275634</v>
      </c>
      <c r="E52" s="80">
        <v>20.330064577852191</v>
      </c>
      <c r="F52" s="80">
        <v>18.245004344048652</v>
      </c>
      <c r="G52" s="80">
        <v>17.871222076215506</v>
      </c>
      <c r="H52" s="80">
        <v>19.390737410071942</v>
      </c>
      <c r="I52" s="80"/>
      <c r="J52" s="80">
        <v>21.057982064408378</v>
      </c>
      <c r="K52" s="80"/>
      <c r="L52" s="80">
        <v>19.241733181299885</v>
      </c>
      <c r="M52" s="80">
        <v>19.273428124659077</v>
      </c>
      <c r="N52" s="80">
        <v>22.926468129821124</v>
      </c>
      <c r="O52" s="80"/>
      <c r="P52" s="80">
        <v>22.125821007334622</v>
      </c>
      <c r="Q52" s="80">
        <v>22.563310868984352</v>
      </c>
      <c r="R52" s="80"/>
      <c r="S52" s="80">
        <v>27.528581144541246</v>
      </c>
      <c r="T52" s="80">
        <v>25.22238252908878</v>
      </c>
      <c r="U52" s="80"/>
      <c r="V52" s="80">
        <v>22.245037645448324</v>
      </c>
      <c r="W52" s="80">
        <v>18.799388223298497</v>
      </c>
      <c r="X52" s="80">
        <v>24.593265228906542</v>
      </c>
      <c r="Y52" s="80"/>
      <c r="Z52" s="80">
        <v>19.548680464068678</v>
      </c>
      <c r="AA52" s="80">
        <v>28.574694250771515</v>
      </c>
      <c r="AB52" s="80">
        <v>22.425319455022425</v>
      </c>
      <c r="AC52" s="80">
        <v>22.070301986327181</v>
      </c>
      <c r="AD52" s="80">
        <v>21.011379196373767</v>
      </c>
      <c r="AE52" s="61"/>
      <c r="AF52" s="105">
        <v>21.747014566147719</v>
      </c>
    </row>
    <row r="53" spans="2:32" x14ac:dyDescent="0.2">
      <c r="B53" s="181" t="s">
        <v>1455</v>
      </c>
      <c r="C53" s="129">
        <v>8.5412726496247942</v>
      </c>
      <c r="D53" s="129">
        <v>5.3445450010689086</v>
      </c>
      <c r="E53" s="129">
        <v>5.9794307581918194</v>
      </c>
      <c r="F53" s="129">
        <v>6.5160729800173769</v>
      </c>
      <c r="G53" s="129">
        <v>3.9421813403416555</v>
      </c>
      <c r="H53" s="129">
        <v>4.7774280575539567</v>
      </c>
      <c r="I53" s="129"/>
      <c r="J53" s="129">
        <v>6.5352358130922559</v>
      </c>
      <c r="K53" s="129"/>
      <c r="L53" s="129">
        <v>7.1265678449258836</v>
      </c>
      <c r="M53" s="129">
        <v>5.8183933961234953</v>
      </c>
      <c r="N53" s="129">
        <v>6.4480691615121914</v>
      </c>
      <c r="O53" s="129"/>
      <c r="P53" s="129">
        <v>7.1429815850450362</v>
      </c>
      <c r="Q53" s="129">
        <v>7.1252560638897959</v>
      </c>
      <c r="R53" s="129"/>
      <c r="S53" s="129">
        <v>9.3921041551964244</v>
      </c>
      <c r="T53" s="129">
        <v>8.4074608430295914</v>
      </c>
      <c r="U53" s="129"/>
      <c r="V53" s="129">
        <v>3.7075062742413873</v>
      </c>
      <c r="W53" s="129">
        <v>6.0540402752995153</v>
      </c>
      <c r="X53" s="129">
        <v>5.6753688989784337</v>
      </c>
      <c r="Y53" s="129"/>
      <c r="Z53" s="129">
        <v>4.8871701160171694</v>
      </c>
      <c r="AA53" s="129">
        <v>9.1439021602468848</v>
      </c>
      <c r="AB53" s="129">
        <v>5.9236692900059236</v>
      </c>
      <c r="AC53" s="129">
        <v>3.7681003391290306</v>
      </c>
      <c r="AD53" s="129">
        <v>5.19382407101374</v>
      </c>
      <c r="AE53" s="67"/>
      <c r="AF53" s="108">
        <v>6.3170527454122238</v>
      </c>
    </row>
    <row r="54" spans="2:32" x14ac:dyDescent="0.2">
      <c r="B54" s="178"/>
      <c r="C54" s="129"/>
      <c r="D54" s="129"/>
      <c r="E54" s="129"/>
      <c r="F54" s="129"/>
      <c r="G54" s="129"/>
      <c r="H54" s="129"/>
      <c r="I54" s="129"/>
      <c r="J54" s="129"/>
      <c r="K54" s="129"/>
      <c r="L54" s="129"/>
      <c r="M54" s="129"/>
      <c r="N54" s="129"/>
      <c r="O54" s="129"/>
      <c r="P54" s="129"/>
      <c r="Q54" s="129"/>
      <c r="R54" s="129"/>
      <c r="S54" s="129"/>
      <c r="T54" s="129"/>
      <c r="U54" s="129"/>
      <c r="V54" s="129"/>
      <c r="W54" s="129"/>
      <c r="X54" s="129"/>
      <c r="Y54" s="129"/>
      <c r="Z54" s="129"/>
      <c r="AA54" s="129"/>
      <c r="AB54" s="129"/>
      <c r="AC54" s="129"/>
      <c r="AD54" s="129"/>
      <c r="AE54" s="67"/>
      <c r="AF54" s="108"/>
    </row>
    <row r="55" spans="2:32" x14ac:dyDescent="0.2">
      <c r="B55" s="196" t="s">
        <v>1456</v>
      </c>
      <c r="C55" s="80">
        <v>7.9311817460801661</v>
      </c>
      <c r="D55" s="80">
        <v>17.458847003491769</v>
      </c>
      <c r="E55" s="80">
        <v>11.161604081958066</v>
      </c>
      <c r="F55" s="80">
        <v>9.9913119026933099</v>
      </c>
      <c r="G55" s="80">
        <v>10.249671484888305</v>
      </c>
      <c r="H55" s="80">
        <v>9.8358812949640289</v>
      </c>
      <c r="I55" s="80"/>
      <c r="J55" s="80">
        <v>6.5352358130922559</v>
      </c>
      <c r="K55" s="80"/>
      <c r="L55" s="80">
        <v>9.9771949828962381</v>
      </c>
      <c r="M55" s="80">
        <v>8.0002909196698067</v>
      </c>
      <c r="N55" s="80">
        <v>8.1197907959783162</v>
      </c>
      <c r="O55" s="80"/>
      <c r="P55" s="80">
        <v>10.627362846042615</v>
      </c>
      <c r="Q55" s="80">
        <v>11.578541103820918</v>
      </c>
      <c r="R55" s="80"/>
      <c r="S55" s="80">
        <v>8.4205071736243795</v>
      </c>
      <c r="T55" s="80">
        <v>11.936518480844484</v>
      </c>
      <c r="U55" s="80"/>
      <c r="V55" s="80">
        <v>5.7038558065252118</v>
      </c>
      <c r="W55" s="80">
        <v>8.7624267142492993</v>
      </c>
      <c r="X55" s="80">
        <v>7.5671585319712449</v>
      </c>
      <c r="Y55" s="80"/>
      <c r="Z55" s="80">
        <v>8.7119119459436494</v>
      </c>
      <c r="AA55" s="80">
        <v>10.286889930277747</v>
      </c>
      <c r="AB55" s="80">
        <v>5.0774308200050777</v>
      </c>
      <c r="AC55" s="80">
        <v>8.0745007267050664</v>
      </c>
      <c r="AD55" s="80">
        <v>6.6103215449265784</v>
      </c>
      <c r="AE55" s="61"/>
      <c r="AF55" s="105">
        <v>9.4557971157840601</v>
      </c>
    </row>
    <row r="56" spans="2:32" x14ac:dyDescent="0.2">
      <c r="B56" s="178"/>
      <c r="C56" s="83"/>
      <c r="D56" s="83"/>
      <c r="E56" s="83"/>
      <c r="F56" s="83"/>
      <c r="G56" s="83"/>
      <c r="H56" s="83"/>
      <c r="I56" s="83"/>
      <c r="J56" s="83"/>
      <c r="K56" s="83"/>
      <c r="L56" s="83"/>
      <c r="M56" s="83"/>
      <c r="N56" s="83"/>
      <c r="O56" s="83"/>
      <c r="P56" s="83"/>
      <c r="Q56" s="83"/>
      <c r="R56" s="83"/>
      <c r="S56" s="83"/>
      <c r="T56" s="83"/>
      <c r="U56" s="83"/>
      <c r="V56" s="83"/>
      <c r="W56" s="83"/>
      <c r="X56" s="83"/>
      <c r="Y56" s="83"/>
      <c r="Z56" s="83"/>
      <c r="AA56" s="83"/>
      <c r="AB56" s="83"/>
      <c r="AC56" s="83"/>
      <c r="AD56" s="83"/>
      <c r="AE56" s="69"/>
      <c r="AF56" s="131"/>
    </row>
    <row r="57" spans="2:32" x14ac:dyDescent="0.2">
      <c r="B57" s="196" t="s">
        <v>1458</v>
      </c>
      <c r="C57" s="80">
        <v>18.302727106338843</v>
      </c>
      <c r="D57" s="80">
        <v>24.228604004845721</v>
      </c>
      <c r="E57" s="80">
        <v>26.309495336044009</v>
      </c>
      <c r="F57" s="80">
        <v>33.883579496090356</v>
      </c>
      <c r="G57" s="80">
        <v>22.076215505913272</v>
      </c>
      <c r="H57" s="80">
        <v>26.416366906474821</v>
      </c>
      <c r="I57" s="80"/>
      <c r="J57" s="80">
        <v>21.784119376974186</v>
      </c>
      <c r="K57" s="80"/>
      <c r="L57" s="80">
        <v>28.506271379703534</v>
      </c>
      <c r="M57" s="80">
        <v>29.455616567875197</v>
      </c>
      <c r="N57" s="80">
        <v>27.225180904162588</v>
      </c>
      <c r="O57" s="80"/>
      <c r="P57" s="80">
        <v>35.540688862175301</v>
      </c>
      <c r="Q57" s="80">
        <v>31.469880948846598</v>
      </c>
      <c r="R57" s="80"/>
      <c r="S57" s="80">
        <v>28.500178126113287</v>
      </c>
      <c r="T57" s="80">
        <v>30.308377360057296</v>
      </c>
      <c r="U57" s="80"/>
      <c r="V57" s="80">
        <v>25.66735112936345</v>
      </c>
      <c r="W57" s="80">
        <v>20.073923018098395</v>
      </c>
      <c r="X57" s="80">
        <v>16.395510152604363</v>
      </c>
      <c r="Y57" s="80"/>
      <c r="Z57" s="80">
        <v>20.611108750159367</v>
      </c>
      <c r="AA57" s="80">
        <v>33.718139215910391</v>
      </c>
      <c r="AB57" s="80">
        <v>24.540915630024539</v>
      </c>
      <c r="AC57" s="80">
        <v>23.685202131668191</v>
      </c>
      <c r="AD57" s="80">
        <v>20.77529628405496</v>
      </c>
      <c r="AE57" s="61"/>
      <c r="AF57" s="105">
        <v>26.283687101475078</v>
      </c>
    </row>
    <row r="58" spans="2:32" x14ac:dyDescent="0.2">
      <c r="B58" s="178"/>
      <c r="C58" s="83"/>
      <c r="D58" s="83"/>
      <c r="E58" s="83"/>
      <c r="F58" s="83"/>
      <c r="G58" s="83"/>
      <c r="H58" s="83"/>
      <c r="I58" s="83"/>
      <c r="J58" s="83"/>
      <c r="K58" s="83"/>
      <c r="L58" s="83"/>
      <c r="M58" s="83"/>
      <c r="N58" s="83"/>
      <c r="O58" s="83"/>
      <c r="P58" s="83"/>
      <c r="Q58" s="83"/>
      <c r="R58" s="83"/>
      <c r="S58" s="83"/>
      <c r="T58" s="83"/>
      <c r="U58" s="83"/>
      <c r="V58" s="83"/>
      <c r="W58" s="83"/>
      <c r="X58" s="83"/>
      <c r="Y58" s="83"/>
      <c r="Z58" s="83"/>
      <c r="AA58" s="83"/>
      <c r="AB58" s="83"/>
      <c r="AC58" s="83"/>
      <c r="AD58" s="83"/>
      <c r="AE58" s="69"/>
      <c r="AF58" s="131"/>
    </row>
    <row r="59" spans="2:32" x14ac:dyDescent="0.2">
      <c r="B59" s="196" t="s">
        <v>1460</v>
      </c>
      <c r="C59" s="80">
        <v>67.109999389909092</v>
      </c>
      <c r="D59" s="80">
        <v>72.685812014537163</v>
      </c>
      <c r="E59" s="80">
        <v>67.368253208961164</v>
      </c>
      <c r="F59" s="80">
        <v>90.790616854908777</v>
      </c>
      <c r="G59" s="80">
        <v>59.395532194480943</v>
      </c>
      <c r="H59" s="80">
        <v>80.654226618705039</v>
      </c>
      <c r="I59" s="80"/>
      <c r="J59" s="80">
        <v>79.875104382238689</v>
      </c>
      <c r="K59" s="80"/>
      <c r="L59" s="80">
        <v>76.254275940706947</v>
      </c>
      <c r="M59" s="80">
        <v>82.548456307502093</v>
      </c>
      <c r="N59" s="80">
        <v>66.630048002292654</v>
      </c>
      <c r="O59" s="80"/>
      <c r="P59" s="80">
        <v>104.87987595602711</v>
      </c>
      <c r="Q59" s="80">
        <v>97.081613870498472</v>
      </c>
      <c r="R59" s="80"/>
      <c r="S59" s="80">
        <v>79.670952488907602</v>
      </c>
      <c r="T59" s="80">
        <v>78.262042909189049</v>
      </c>
      <c r="U59" s="80"/>
      <c r="V59" s="80">
        <v>69.872233629933831</v>
      </c>
      <c r="W59" s="80">
        <v>77.90593933214376</v>
      </c>
      <c r="X59" s="80">
        <v>65.582040610417451</v>
      </c>
      <c r="Y59" s="80"/>
      <c r="Z59" s="80">
        <v>66.720496366495254</v>
      </c>
      <c r="AA59" s="80">
        <v>74.865698937021378</v>
      </c>
      <c r="AB59" s="80">
        <v>71.930269950071931</v>
      </c>
      <c r="AC59" s="80">
        <v>74.823706734133609</v>
      </c>
      <c r="AD59" s="80">
        <v>65.158883799990562</v>
      </c>
      <c r="AE59" s="61"/>
      <c r="AF59" s="105">
        <v>76.951989080334712</v>
      </c>
    </row>
    <row r="60" spans="2:32" x14ac:dyDescent="0.2">
      <c r="B60" s="177" t="s">
        <v>1462</v>
      </c>
      <c r="C60" s="129">
        <v>6.1009090354462812</v>
      </c>
      <c r="D60" s="129">
        <v>7.4823630014964717</v>
      </c>
      <c r="E60" s="129">
        <v>7.5739456270429724</v>
      </c>
      <c r="F60" s="129">
        <v>6.5160729800173769</v>
      </c>
      <c r="G60" s="129">
        <v>5.5190538764783179</v>
      </c>
      <c r="H60" s="129">
        <v>8.4307553956834536</v>
      </c>
      <c r="I60" s="129"/>
      <c r="J60" s="129">
        <v>8.3505790945067719</v>
      </c>
      <c r="K60" s="129"/>
      <c r="L60" s="129">
        <v>7.8392246294184726</v>
      </c>
      <c r="M60" s="129">
        <v>10.182188443216118</v>
      </c>
      <c r="N60" s="129">
        <v>8.8362429250352257</v>
      </c>
      <c r="O60" s="129"/>
      <c r="P60" s="129">
        <v>10.278924719942856</v>
      </c>
      <c r="Q60" s="129">
        <v>9.7972270878484693</v>
      </c>
      <c r="R60" s="129"/>
      <c r="S60" s="129">
        <v>10.039835476244454</v>
      </c>
      <c r="T60" s="129">
        <v>9.3416231589217684</v>
      </c>
      <c r="U60" s="129"/>
      <c r="V60" s="129">
        <v>8.8409765001140777</v>
      </c>
      <c r="W60" s="129">
        <v>8.2844761661993385</v>
      </c>
      <c r="X60" s="129">
        <v>8.8283516206331196</v>
      </c>
      <c r="Y60" s="129"/>
      <c r="Z60" s="129">
        <v>9.1368832603799248</v>
      </c>
      <c r="AA60" s="129">
        <v>9.7153960452623167</v>
      </c>
      <c r="AB60" s="129">
        <v>9.3086231700093087</v>
      </c>
      <c r="AC60" s="129">
        <v>11.304301017387091</v>
      </c>
      <c r="AD60" s="129">
        <v>11.331979791302706</v>
      </c>
      <c r="AE60" s="129"/>
      <c r="AF60" s="108">
        <v>8.9150890519805088</v>
      </c>
    </row>
    <row r="61" spans="2:32" x14ac:dyDescent="0.2">
      <c r="B61" s="177" t="s">
        <v>1463</v>
      </c>
      <c r="C61" s="129">
        <v>9.7614544567140502</v>
      </c>
      <c r="D61" s="129">
        <v>7.1260600014252118</v>
      </c>
      <c r="E61" s="129">
        <v>7.1753169098301841</v>
      </c>
      <c r="F61" s="129">
        <v>12.597741094700261</v>
      </c>
      <c r="G61" s="129">
        <v>9.7240473061760841</v>
      </c>
      <c r="H61" s="129">
        <v>12.927158273381295</v>
      </c>
      <c r="I61" s="129"/>
      <c r="J61" s="129">
        <v>12.344334313618706</v>
      </c>
      <c r="K61" s="129"/>
      <c r="L61" s="129">
        <v>8.5518814139110599</v>
      </c>
      <c r="M61" s="129">
        <v>6.9093421578966501</v>
      </c>
      <c r="N61" s="129">
        <v>6.2092517851598883</v>
      </c>
      <c r="O61" s="129"/>
      <c r="P61" s="129">
        <v>6.4461053328455202</v>
      </c>
      <c r="Q61" s="129">
        <v>8.0159130718760192</v>
      </c>
      <c r="R61" s="129"/>
      <c r="S61" s="129">
        <v>9.3921041551964244</v>
      </c>
      <c r="T61" s="129">
        <v>8.4074608430295914</v>
      </c>
      <c r="U61" s="129"/>
      <c r="V61" s="129">
        <v>5.7038558065252118</v>
      </c>
      <c r="W61" s="129">
        <v>5.5760897272495535</v>
      </c>
      <c r="X61" s="129">
        <v>8.8283516206331196</v>
      </c>
      <c r="Y61" s="129"/>
      <c r="Z61" s="129">
        <v>7.2245123454166844</v>
      </c>
      <c r="AA61" s="129">
        <v>6.2864327351697344</v>
      </c>
      <c r="AB61" s="129">
        <v>5.9236692900059236</v>
      </c>
      <c r="AC61" s="129">
        <v>11.304301017387091</v>
      </c>
      <c r="AD61" s="129">
        <v>3.5412436847820956</v>
      </c>
      <c r="AE61" s="67"/>
      <c r="AF61" s="108">
        <v>7.8468609259295894</v>
      </c>
    </row>
    <row r="62" spans="2:32" x14ac:dyDescent="0.2">
      <c r="B62" s="165"/>
      <c r="C62" s="132"/>
      <c r="D62" s="132"/>
      <c r="E62" s="132"/>
      <c r="F62" s="132"/>
      <c r="G62" s="132"/>
      <c r="H62" s="132"/>
      <c r="I62" s="132"/>
      <c r="J62" s="132"/>
      <c r="K62" s="132"/>
      <c r="L62" s="132"/>
      <c r="M62" s="132"/>
      <c r="N62" s="132"/>
      <c r="O62" s="132"/>
      <c r="P62" s="132"/>
      <c r="Q62" s="132"/>
      <c r="R62" s="132"/>
      <c r="S62" s="132"/>
      <c r="T62" s="132"/>
      <c r="U62" s="132"/>
      <c r="V62" s="132"/>
      <c r="W62" s="132"/>
      <c r="X62" s="132"/>
      <c r="Y62" s="132"/>
      <c r="Z62" s="132"/>
      <c r="AA62" s="132"/>
      <c r="AB62" s="132"/>
      <c r="AC62" s="132"/>
      <c r="AD62" s="132"/>
      <c r="AE62" s="71"/>
      <c r="AF62" s="133"/>
    </row>
    <row r="63" spans="2:32" x14ac:dyDescent="0.2">
      <c r="B63" s="196" t="s">
        <v>1464</v>
      </c>
      <c r="C63" s="80">
        <v>59.788908547373559</v>
      </c>
      <c r="D63" s="80">
        <v>68.766479013753298</v>
      </c>
      <c r="E63" s="80">
        <v>81.718887028621538</v>
      </c>
      <c r="F63" s="80">
        <v>72.98001737619461</v>
      </c>
      <c r="G63" s="80">
        <v>55.190538764783184</v>
      </c>
      <c r="H63" s="80">
        <v>55.924010791366904</v>
      </c>
      <c r="I63" s="80"/>
      <c r="J63" s="80">
        <v>56.638710380132885</v>
      </c>
      <c r="K63" s="80"/>
      <c r="L63" s="80">
        <v>64.85176738882555</v>
      </c>
      <c r="M63" s="80">
        <v>75.275464562347722</v>
      </c>
      <c r="N63" s="80">
        <v>67.585317507701859</v>
      </c>
      <c r="O63" s="80"/>
      <c r="P63" s="80">
        <v>89.200160281538004</v>
      </c>
      <c r="Q63" s="80">
        <v>92.628328830567341</v>
      </c>
      <c r="R63" s="80"/>
      <c r="S63" s="80">
        <v>72.869773617903292</v>
      </c>
      <c r="T63" s="80">
        <v>70.892540194928543</v>
      </c>
      <c r="U63" s="80"/>
      <c r="V63" s="80">
        <v>71.868583162217661</v>
      </c>
      <c r="W63" s="80">
        <v>72.011215906194238</v>
      </c>
      <c r="X63" s="80">
        <v>80.716357674359941</v>
      </c>
      <c r="Y63" s="80"/>
      <c r="Z63" s="80">
        <v>79.044664485147266</v>
      </c>
      <c r="AA63" s="80">
        <v>85.724082752314558</v>
      </c>
      <c r="AB63" s="80">
        <v>75.315223830075311</v>
      </c>
      <c r="AC63" s="80">
        <v>82.359907412391664</v>
      </c>
      <c r="AD63" s="80">
        <v>74.366117380424001</v>
      </c>
      <c r="AE63" s="80"/>
      <c r="AF63" s="105">
        <v>73.08790462437274</v>
      </c>
    </row>
    <row r="64" spans="2:32" x14ac:dyDescent="0.2">
      <c r="B64" s="177" t="s">
        <v>1466</v>
      </c>
      <c r="C64" s="129">
        <v>5.490818131901654</v>
      </c>
      <c r="D64" s="129">
        <v>2.4941210004988239</v>
      </c>
      <c r="E64" s="129">
        <v>6.7766881926173959</v>
      </c>
      <c r="F64" s="129">
        <v>6.9504778453518679</v>
      </c>
      <c r="G64" s="129">
        <v>3.4165571616294352</v>
      </c>
      <c r="H64" s="129">
        <v>5.3394784172661875</v>
      </c>
      <c r="I64" s="129"/>
      <c r="J64" s="129">
        <v>3.2676179065461279</v>
      </c>
      <c r="K64" s="129"/>
      <c r="L64" s="129" t="s">
        <v>132</v>
      </c>
      <c r="M64" s="129" t="s">
        <v>132</v>
      </c>
      <c r="N64" s="129">
        <v>4.5375301506937644</v>
      </c>
      <c r="O64" s="129"/>
      <c r="P64" s="129">
        <v>4.7039147023467311</v>
      </c>
      <c r="Q64" s="129">
        <v>5.6408277172460881</v>
      </c>
      <c r="R64" s="129"/>
      <c r="S64" s="129">
        <v>4.5341192473362053</v>
      </c>
      <c r="T64" s="129">
        <v>4.4632199537070676</v>
      </c>
      <c r="U64" s="129"/>
      <c r="V64" s="129">
        <v>6.5594341775039924</v>
      </c>
      <c r="W64" s="129">
        <v>6.3726739739994906</v>
      </c>
      <c r="X64" s="129">
        <v>8.1977550763021814</v>
      </c>
      <c r="Y64" s="129"/>
      <c r="Z64" s="129">
        <v>6.3745697165441326</v>
      </c>
      <c r="AA64" s="129">
        <v>4.5719510801234424</v>
      </c>
      <c r="AB64" s="129">
        <v>8.0392654650080395</v>
      </c>
      <c r="AC64" s="129">
        <v>2.6915002422350218</v>
      </c>
      <c r="AD64" s="129">
        <v>4.0134095094197084</v>
      </c>
      <c r="AE64" s="67"/>
      <c r="AF64" s="108">
        <v>5.0773805991309109</v>
      </c>
    </row>
    <row r="65" spans="2:32" x14ac:dyDescent="0.2">
      <c r="B65" s="177" t="s">
        <v>1467</v>
      </c>
      <c r="C65" s="129">
        <v>2.4403636141785126</v>
      </c>
      <c r="D65" s="129">
        <v>6.0571510012114302</v>
      </c>
      <c r="E65" s="129">
        <v>3.1890297377023038</v>
      </c>
      <c r="F65" s="129">
        <v>5.2128583840139013</v>
      </c>
      <c r="G65" s="129">
        <v>2.6281208935611038</v>
      </c>
      <c r="H65" s="129">
        <v>3.091276978417266</v>
      </c>
      <c r="I65" s="129"/>
      <c r="J65" s="129">
        <v>4.356823875394837</v>
      </c>
      <c r="K65" s="129"/>
      <c r="L65" s="129">
        <v>3.5632839224629418</v>
      </c>
      <c r="M65" s="129">
        <v>4.0001454598349033</v>
      </c>
      <c r="N65" s="129">
        <v>4.2987127743414613</v>
      </c>
      <c r="O65" s="129"/>
      <c r="P65" s="129">
        <v>3.3101621979476996</v>
      </c>
      <c r="Q65" s="129">
        <v>2.375085354629932</v>
      </c>
      <c r="R65" s="129"/>
      <c r="S65" s="129">
        <v>2.914790944716132</v>
      </c>
      <c r="T65" s="129">
        <v>3.4252618249379818</v>
      </c>
      <c r="U65" s="129"/>
      <c r="V65" s="129">
        <v>4.8482774355464295</v>
      </c>
      <c r="W65" s="129">
        <v>4.7795054804996173</v>
      </c>
      <c r="X65" s="129">
        <v>5.6753688989784337</v>
      </c>
      <c r="Y65" s="129"/>
      <c r="Z65" s="129">
        <v>5.3121414304534449</v>
      </c>
      <c r="AA65" s="129">
        <v>2.2859755400617212</v>
      </c>
      <c r="AB65" s="129">
        <v>3.3849538800033847</v>
      </c>
      <c r="AC65" s="129">
        <v>4.3064003875760353</v>
      </c>
      <c r="AD65" s="129">
        <v>4.4855753340573212</v>
      </c>
      <c r="AE65" s="129"/>
      <c r="AF65" s="108">
        <v>3.9168364621867027</v>
      </c>
    </row>
    <row r="66" spans="2:32" x14ac:dyDescent="0.2">
      <c r="B66" s="177" t="s">
        <v>74</v>
      </c>
      <c r="C66" s="83">
        <v>1.8302727106338845</v>
      </c>
      <c r="D66" s="83">
        <v>3.2067270006413451</v>
      </c>
      <c r="E66" s="83">
        <v>4.3849158893406681</v>
      </c>
      <c r="F66" s="83">
        <v>6.0816681146828842</v>
      </c>
      <c r="G66" s="83">
        <v>6.5703022339027592</v>
      </c>
      <c r="H66" s="83">
        <v>4.7774280575539567</v>
      </c>
      <c r="I66" s="83"/>
      <c r="J66" s="83">
        <v>7.2613731256580625</v>
      </c>
      <c r="K66" s="83"/>
      <c r="L66" s="83">
        <v>11.402508551881414</v>
      </c>
      <c r="M66" s="83">
        <v>4.3637950470926219</v>
      </c>
      <c r="N66" s="83">
        <v>6.4480691615121914</v>
      </c>
      <c r="O66" s="83"/>
      <c r="P66" s="83">
        <v>9.7562675307932185</v>
      </c>
      <c r="Q66" s="83">
        <v>9.5003414185197279</v>
      </c>
      <c r="R66" s="83"/>
      <c r="S66" s="83">
        <v>5.829581889432264</v>
      </c>
      <c r="T66" s="83">
        <v>4.6708115794608842</v>
      </c>
      <c r="U66" s="83"/>
      <c r="V66" s="83">
        <v>6.5594341775039924</v>
      </c>
      <c r="W66" s="83">
        <v>5.2574560285495791</v>
      </c>
      <c r="X66" s="83">
        <v>6.305965443309371</v>
      </c>
      <c r="Y66" s="83"/>
      <c r="Z66" s="83">
        <v>8.0744549742892353</v>
      </c>
      <c r="AA66" s="83">
        <v>4.0004571951080123</v>
      </c>
      <c r="AB66" s="83">
        <v>7.1930269950071928</v>
      </c>
      <c r="AC66" s="83">
        <v>5.3830004844700436</v>
      </c>
      <c r="AD66" s="83">
        <v>4.2494924217385144</v>
      </c>
      <c r="AE66" s="130"/>
      <c r="AF66" s="108">
        <v>6.0796687174009083</v>
      </c>
    </row>
    <row r="67" spans="2:32" x14ac:dyDescent="0.2">
      <c r="B67" s="178"/>
      <c r="C67" s="129"/>
      <c r="D67" s="129"/>
      <c r="E67" s="129"/>
      <c r="F67" s="129"/>
      <c r="G67" s="129"/>
      <c r="H67" s="129"/>
      <c r="I67" s="129"/>
      <c r="J67" s="129"/>
      <c r="K67" s="129"/>
      <c r="L67" s="129"/>
      <c r="M67" s="129"/>
      <c r="N67" s="129"/>
      <c r="O67" s="129"/>
      <c r="P67" s="129"/>
      <c r="Q67" s="129"/>
      <c r="R67" s="129"/>
      <c r="S67" s="129"/>
      <c r="T67" s="129"/>
      <c r="U67" s="129"/>
      <c r="V67" s="129"/>
      <c r="W67" s="129"/>
      <c r="X67" s="129"/>
      <c r="Y67" s="129"/>
      <c r="Z67" s="129"/>
      <c r="AA67" s="129"/>
      <c r="AB67" s="129"/>
      <c r="AC67" s="129"/>
      <c r="AD67" s="129"/>
      <c r="AE67" s="67"/>
      <c r="AF67" s="108"/>
    </row>
    <row r="68" spans="2:32" x14ac:dyDescent="0.2">
      <c r="B68" s="196" t="s">
        <v>1468</v>
      </c>
      <c r="C68" s="80">
        <v>6.7109999389909092</v>
      </c>
      <c r="D68" s="80">
        <v>4.9882420009976478</v>
      </c>
      <c r="E68" s="80">
        <v>4.3849158893406681</v>
      </c>
      <c r="F68" s="80">
        <v>5.6472632493483923</v>
      </c>
      <c r="G68" s="80">
        <v>5.2562417871222076</v>
      </c>
      <c r="H68" s="80">
        <v>4.4964028776978422</v>
      </c>
      <c r="I68" s="80"/>
      <c r="J68" s="80">
        <v>4.356823875394837</v>
      </c>
      <c r="K68" s="80"/>
      <c r="L68" s="80">
        <v>5.7012542759407072</v>
      </c>
      <c r="M68" s="80">
        <v>5.091094221608059</v>
      </c>
      <c r="N68" s="80">
        <v>5.4927996561029788</v>
      </c>
      <c r="O68" s="80"/>
      <c r="P68" s="80">
        <v>9.0593912785937043</v>
      </c>
      <c r="Q68" s="80">
        <v>6.8283703945610545</v>
      </c>
      <c r="R68" s="80"/>
      <c r="S68" s="80">
        <v>5.5057162289082484</v>
      </c>
      <c r="T68" s="80">
        <v>4.3594241408301588</v>
      </c>
      <c r="U68" s="80"/>
      <c r="V68" s="80">
        <v>2.8519279032626059</v>
      </c>
      <c r="W68" s="80">
        <v>4.3015549324496556</v>
      </c>
      <c r="X68" s="80">
        <v>6.305965443309371</v>
      </c>
      <c r="Y68" s="80"/>
      <c r="Z68" s="80">
        <v>4.6746844587990308</v>
      </c>
      <c r="AA68" s="80">
        <v>3.4289633100925818</v>
      </c>
      <c r="AB68" s="80">
        <v>5.9236692900059236</v>
      </c>
      <c r="AC68" s="80">
        <v>4.3064003875760353</v>
      </c>
      <c r="AD68" s="80">
        <v>5.6659898956513528</v>
      </c>
      <c r="AE68" s="61"/>
      <c r="AF68" s="105">
        <v>5.2356366178051212</v>
      </c>
    </row>
    <row r="69" spans="2:32" x14ac:dyDescent="0.2">
      <c r="B69" s="191"/>
      <c r="C69" s="129"/>
      <c r="D69" s="129"/>
      <c r="E69" s="129"/>
      <c r="F69" s="129"/>
      <c r="G69" s="129"/>
      <c r="H69" s="129"/>
      <c r="I69" s="129"/>
      <c r="J69" s="129"/>
      <c r="K69" s="129"/>
      <c r="L69" s="129"/>
      <c r="M69" s="129"/>
      <c r="N69" s="129"/>
      <c r="O69" s="129"/>
      <c r="P69" s="129"/>
      <c r="Q69" s="129"/>
      <c r="R69" s="129"/>
      <c r="S69" s="129"/>
      <c r="T69" s="129"/>
      <c r="U69" s="129"/>
      <c r="V69" s="129"/>
      <c r="W69" s="129"/>
      <c r="X69" s="129"/>
      <c r="Y69" s="129"/>
      <c r="Z69" s="129"/>
      <c r="AA69" s="129"/>
      <c r="AB69" s="129"/>
      <c r="AC69" s="129"/>
      <c r="AD69" s="129"/>
      <c r="AE69" s="67"/>
      <c r="AF69" s="134"/>
    </row>
    <row r="70" spans="2:32" ht="14.25" x14ac:dyDescent="0.2">
      <c r="B70" s="189" t="s">
        <v>1533</v>
      </c>
      <c r="C70" s="80">
        <v>81.142090171435541</v>
      </c>
      <c r="D70" s="80">
        <v>80.880781016176158</v>
      </c>
      <c r="E70" s="80">
        <v>82.516144463047112</v>
      </c>
      <c r="F70" s="80">
        <v>83.840139009556907</v>
      </c>
      <c r="G70" s="80">
        <v>68.856767411300922</v>
      </c>
      <c r="H70" s="80">
        <v>67.165017985611513</v>
      </c>
      <c r="I70" s="80"/>
      <c r="J70" s="80">
        <v>66.44156409977127</v>
      </c>
      <c r="K70" s="80"/>
      <c r="L70" s="80">
        <v>90.507411630558721</v>
      </c>
      <c r="M70" s="80">
        <v>82.548456307502093</v>
      </c>
      <c r="N70" s="80">
        <v>85.73543811047692</v>
      </c>
      <c r="O70" s="80"/>
      <c r="P70" s="80">
        <v>78.747016498545278</v>
      </c>
      <c r="Q70" s="80">
        <v>81.346673396075175</v>
      </c>
      <c r="R70" s="80"/>
      <c r="S70" s="80">
        <v>87.767594002007968</v>
      </c>
      <c r="T70" s="80">
        <v>93.312435776340791</v>
      </c>
      <c r="U70" s="80"/>
      <c r="V70" s="80">
        <v>78.142824549395399</v>
      </c>
      <c r="W70" s="80">
        <v>80.136375223043586</v>
      </c>
      <c r="X70" s="80">
        <v>69.365619876403073</v>
      </c>
      <c r="Y70" s="80"/>
      <c r="Z70" s="80">
        <v>71.39518082529429</v>
      </c>
      <c r="AA70" s="80">
        <v>93.15350325751514</v>
      </c>
      <c r="AB70" s="80">
        <v>80.815773885080816</v>
      </c>
      <c r="AC70" s="80">
        <v>88.281207945308722</v>
      </c>
      <c r="AD70" s="80">
        <v>76.963029415930876</v>
      </c>
      <c r="AE70" s="61"/>
      <c r="AF70" s="105">
        <v>80.710569523847198</v>
      </c>
    </row>
    <row r="71" spans="2:32" x14ac:dyDescent="0.2">
      <c r="B71" s="173" t="s">
        <v>1551</v>
      </c>
      <c r="C71" s="129">
        <v>25.013727045329752</v>
      </c>
      <c r="D71" s="129">
        <v>19.952968003990591</v>
      </c>
      <c r="E71" s="129">
        <v>27.505381487682371</v>
      </c>
      <c r="F71" s="129">
        <v>22.15464813205908</v>
      </c>
      <c r="G71" s="129">
        <v>28.909329829172144</v>
      </c>
      <c r="H71" s="129">
        <v>21.076888489208631</v>
      </c>
      <c r="I71" s="129"/>
      <c r="J71" s="129">
        <v>24.688668627237412</v>
      </c>
      <c r="K71" s="129"/>
      <c r="L71" s="129">
        <v>31.356898517673891</v>
      </c>
      <c r="M71" s="129">
        <v>26.18277028255573</v>
      </c>
      <c r="N71" s="129">
        <v>26.269911398753376</v>
      </c>
      <c r="O71" s="129"/>
      <c r="P71" s="129">
        <v>22.648478196484259</v>
      </c>
      <c r="Q71" s="129">
        <v>23.157082207641835</v>
      </c>
      <c r="R71" s="129"/>
      <c r="S71" s="129">
        <v>23.642193218253066</v>
      </c>
      <c r="T71" s="129">
        <v>27.505890412380765</v>
      </c>
      <c r="U71" s="129"/>
      <c r="V71" s="129">
        <v>20.533880903490761</v>
      </c>
      <c r="W71" s="129">
        <v>17.684170277848587</v>
      </c>
      <c r="X71" s="129">
        <v>17.026106696935301</v>
      </c>
      <c r="Y71" s="129"/>
      <c r="Z71" s="129">
        <v>19.123709149632401</v>
      </c>
      <c r="AA71" s="129">
        <v>29.146188135786947</v>
      </c>
      <c r="AB71" s="129">
        <v>19.886604045019887</v>
      </c>
      <c r="AC71" s="129">
        <v>31.221402809926253</v>
      </c>
      <c r="AD71" s="129">
        <v>22.191793757967798</v>
      </c>
      <c r="AE71" s="67"/>
      <c r="AF71" s="108">
        <v>23.632898788682059</v>
      </c>
    </row>
    <row r="72" spans="2:32" x14ac:dyDescent="0.2">
      <c r="B72" s="173" t="s">
        <v>1473</v>
      </c>
      <c r="C72" s="129">
        <v>7.3210908425355381</v>
      </c>
      <c r="D72" s="129">
        <v>7.8386660015677325</v>
      </c>
      <c r="E72" s="129">
        <v>4.3849158893406681</v>
      </c>
      <c r="F72" s="129">
        <v>12.163336229365768</v>
      </c>
      <c r="G72" s="129">
        <v>6.0446780551905386</v>
      </c>
      <c r="H72" s="129">
        <v>3.6533273381294964</v>
      </c>
      <c r="I72" s="129"/>
      <c r="J72" s="129">
        <v>5.4460298442435464</v>
      </c>
      <c r="K72" s="129"/>
      <c r="L72" s="129">
        <v>3.5632839224629418</v>
      </c>
      <c r="M72" s="129">
        <v>8.0002909196698067</v>
      </c>
      <c r="N72" s="129">
        <v>5.0151649033983716</v>
      </c>
      <c r="O72" s="129"/>
      <c r="P72" s="129">
        <v>5.7492290806460042</v>
      </c>
      <c r="Q72" s="129">
        <v>3.8595137012736398</v>
      </c>
      <c r="R72" s="129"/>
      <c r="S72" s="129">
        <v>8.7443728341483951</v>
      </c>
      <c r="T72" s="129">
        <v>8.7188482816603177</v>
      </c>
      <c r="U72" s="129"/>
      <c r="V72" s="129">
        <v>7.7002053388090355</v>
      </c>
      <c r="W72" s="129">
        <v>5.2574560285495791</v>
      </c>
      <c r="X72" s="129">
        <v>2.5223861773237481</v>
      </c>
      <c r="Y72" s="129"/>
      <c r="Z72" s="129">
        <v>3.8247418299264799</v>
      </c>
      <c r="AA72" s="129">
        <v>6.2864327351697344</v>
      </c>
      <c r="AB72" s="129">
        <v>5.5005500550055002</v>
      </c>
      <c r="AC72" s="129">
        <v>9.1511008235990747</v>
      </c>
      <c r="AD72" s="129">
        <v>6.3742386326077725</v>
      </c>
      <c r="AE72" s="129"/>
      <c r="AF72" s="108">
        <v>6.3170527454122238</v>
      </c>
    </row>
    <row r="73" spans="2:32" x14ac:dyDescent="0.2">
      <c r="B73" s="173" t="s">
        <v>1483</v>
      </c>
      <c r="C73" s="129" t="s">
        <v>132</v>
      </c>
      <c r="D73" s="129" t="s">
        <v>132</v>
      </c>
      <c r="E73" s="129">
        <v>3.1890297377023038</v>
      </c>
      <c r="F73" s="129">
        <v>3.0408340573414421</v>
      </c>
      <c r="G73" s="129">
        <v>2.6281208935611038</v>
      </c>
      <c r="H73" s="129">
        <v>2.2482014388489211</v>
      </c>
      <c r="I73" s="129"/>
      <c r="J73" s="129">
        <v>4.7198925316777407</v>
      </c>
      <c r="K73" s="129"/>
      <c r="L73" s="129" t="s">
        <v>132</v>
      </c>
      <c r="M73" s="129" t="s">
        <v>132</v>
      </c>
      <c r="N73" s="129">
        <v>2.6269911398753374</v>
      </c>
      <c r="O73" s="129"/>
      <c r="P73" s="129">
        <v>2.6132859457481836</v>
      </c>
      <c r="Q73" s="129">
        <v>1.781314015972449</v>
      </c>
      <c r="R73" s="129"/>
      <c r="S73" s="129">
        <v>2.914790944716132</v>
      </c>
      <c r="T73" s="129">
        <v>2.594895321922714</v>
      </c>
      <c r="U73" s="129"/>
      <c r="V73" s="129">
        <v>2.8519279032626059</v>
      </c>
      <c r="W73" s="129">
        <v>3.5049706856997198</v>
      </c>
      <c r="X73" s="129">
        <v>1.8917896329928112</v>
      </c>
      <c r="Y73" s="129"/>
      <c r="Z73" s="129">
        <v>1.0624282860906888</v>
      </c>
      <c r="AA73" s="129">
        <v>2.2859755400617212</v>
      </c>
      <c r="AB73" s="129">
        <v>2.5387154100025389</v>
      </c>
      <c r="AC73" s="129">
        <v>3.229800290682026</v>
      </c>
      <c r="AD73" s="129">
        <v>3.0690778601444828</v>
      </c>
      <c r="AE73" s="129"/>
      <c r="AF73" s="108">
        <v>2.5848483050121001</v>
      </c>
    </row>
    <row r="74" spans="2:32" x14ac:dyDescent="0.2">
      <c r="B74" s="173" t="s">
        <v>1484</v>
      </c>
      <c r="C74" s="129">
        <v>4.8807272283570251</v>
      </c>
      <c r="D74" s="129">
        <v>4.9882420009976478</v>
      </c>
      <c r="E74" s="129">
        <v>3.5876584549150921</v>
      </c>
      <c r="F74" s="129">
        <v>3.0408340573414421</v>
      </c>
      <c r="G74" s="129">
        <v>3.6793692509855451</v>
      </c>
      <c r="H74" s="129">
        <v>4.7774280575539567</v>
      </c>
      <c r="I74" s="129"/>
      <c r="J74" s="129">
        <v>3.9937552191119341</v>
      </c>
      <c r="K74" s="129"/>
      <c r="L74" s="129">
        <v>4.988597491448119</v>
      </c>
      <c r="M74" s="129">
        <v>7.2729917451543695</v>
      </c>
      <c r="N74" s="129">
        <v>3.8210780216368545</v>
      </c>
      <c r="O74" s="129"/>
      <c r="P74" s="129">
        <v>3.3101621979476996</v>
      </c>
      <c r="Q74" s="129">
        <v>4.4532850399311226</v>
      </c>
      <c r="R74" s="129"/>
      <c r="S74" s="129">
        <v>5.829581889432264</v>
      </c>
      <c r="T74" s="129">
        <v>4.6708115794608842</v>
      </c>
      <c r="U74" s="129"/>
      <c r="V74" s="129" t="s">
        <v>132</v>
      </c>
      <c r="W74" s="129">
        <v>3.5049706856997198</v>
      </c>
      <c r="X74" s="129" t="s">
        <v>132</v>
      </c>
      <c r="Y74" s="129"/>
      <c r="Z74" s="129">
        <v>3.6122561727083422</v>
      </c>
      <c r="AA74" s="129">
        <v>4.0004571951080123</v>
      </c>
      <c r="AB74" s="129">
        <v>3.8080731150038081</v>
      </c>
      <c r="AC74" s="129">
        <v>3.7681003391290306</v>
      </c>
      <c r="AD74" s="129">
        <v>5.19382407101374</v>
      </c>
      <c r="AE74" s="130"/>
      <c r="AF74" s="108">
        <v>4.2201604979789389</v>
      </c>
    </row>
    <row r="75" spans="2:32" x14ac:dyDescent="0.2">
      <c r="C75" s="129"/>
      <c r="D75" s="129"/>
      <c r="E75" s="129"/>
      <c r="F75" s="129"/>
      <c r="G75" s="129"/>
      <c r="H75" s="129"/>
      <c r="I75" s="129"/>
      <c r="J75" s="129"/>
      <c r="K75" s="129"/>
      <c r="L75" s="129"/>
      <c r="M75" s="129"/>
      <c r="N75" s="129"/>
      <c r="O75" s="129"/>
      <c r="P75" s="129"/>
      <c r="Q75" s="129"/>
      <c r="R75" s="129"/>
      <c r="S75" s="129"/>
      <c r="T75" s="129"/>
      <c r="U75" s="129"/>
      <c r="V75" s="129"/>
      <c r="W75" s="129"/>
      <c r="X75" s="129"/>
      <c r="Y75" s="129"/>
      <c r="Z75" s="129"/>
      <c r="AA75" s="129"/>
      <c r="AB75" s="129"/>
      <c r="AC75" s="129"/>
      <c r="AD75" s="129"/>
      <c r="AE75" s="67"/>
      <c r="AF75" s="108"/>
    </row>
    <row r="76" spans="2:32" x14ac:dyDescent="0.2">
      <c r="B76" s="196" t="s">
        <v>1476</v>
      </c>
      <c r="C76" s="80">
        <v>9.7614544567140502</v>
      </c>
      <c r="D76" s="80">
        <v>7.4823630014964717</v>
      </c>
      <c r="E76" s="80">
        <v>7.5739456270429724</v>
      </c>
      <c r="F76" s="80">
        <v>10.425716768027803</v>
      </c>
      <c r="G76" s="80">
        <v>8.9356110381077531</v>
      </c>
      <c r="H76" s="80">
        <v>10.678956834532375</v>
      </c>
      <c r="I76" s="80"/>
      <c r="J76" s="80">
        <v>19.60570743927677</v>
      </c>
      <c r="K76" s="80"/>
      <c r="L76" s="80">
        <v>15.678449258836945</v>
      </c>
      <c r="M76" s="80">
        <v>8.7275900941852438</v>
      </c>
      <c r="N76" s="80">
        <v>13.134955699376688</v>
      </c>
      <c r="O76" s="80"/>
      <c r="P76" s="80">
        <v>8.3625150263941883</v>
      </c>
      <c r="Q76" s="80">
        <v>13.062969450464625</v>
      </c>
      <c r="R76" s="80"/>
      <c r="S76" s="80">
        <v>13.92622340253263</v>
      </c>
      <c r="T76" s="80">
        <v>12.351701732352115</v>
      </c>
      <c r="U76" s="80"/>
      <c r="V76" s="80">
        <v>8.555783709787816</v>
      </c>
      <c r="W76" s="80">
        <v>7.4878919194494014</v>
      </c>
      <c r="X76" s="80">
        <v>4.4141758103165598</v>
      </c>
      <c r="Y76" s="80"/>
      <c r="Z76" s="80">
        <v>9.5618545748162003</v>
      </c>
      <c r="AA76" s="80">
        <v>13.144359355354899</v>
      </c>
      <c r="AB76" s="80">
        <v>10.577980875010578</v>
      </c>
      <c r="AC76" s="80">
        <v>17.225601550304141</v>
      </c>
      <c r="AD76" s="80">
        <v>13.928891826809576</v>
      </c>
      <c r="AE76" s="61"/>
      <c r="AF76" s="105">
        <v>10.932853290076688</v>
      </c>
    </row>
    <row r="77" spans="2:32" x14ac:dyDescent="0.2">
      <c r="C77" s="129"/>
      <c r="D77" s="129"/>
      <c r="E77" s="129"/>
      <c r="F77" s="129"/>
      <c r="G77" s="129"/>
      <c r="H77" s="129"/>
      <c r="I77" s="129"/>
      <c r="J77" s="129"/>
      <c r="K77" s="129"/>
      <c r="L77" s="129"/>
      <c r="M77" s="129"/>
      <c r="N77" s="129"/>
      <c r="O77" s="129"/>
      <c r="P77" s="129"/>
      <c r="Q77" s="129"/>
      <c r="R77" s="129"/>
      <c r="S77" s="129"/>
      <c r="T77" s="129"/>
      <c r="U77" s="129"/>
      <c r="V77" s="129"/>
      <c r="W77" s="129"/>
      <c r="X77" s="129"/>
      <c r="Y77" s="129"/>
      <c r="Z77" s="129"/>
      <c r="AA77" s="129"/>
      <c r="AB77" s="129"/>
      <c r="AC77" s="129"/>
      <c r="AD77" s="129"/>
      <c r="AE77" s="67"/>
      <c r="AF77" s="134"/>
    </row>
    <row r="78" spans="2:32" x14ac:dyDescent="0.2">
      <c r="B78" s="196" t="s">
        <v>1478</v>
      </c>
      <c r="C78" s="135">
        <v>3.0504545177231406</v>
      </c>
      <c r="D78" s="135">
        <v>1.4252120002850424</v>
      </c>
      <c r="E78" s="135">
        <v>1.9931435860639402</v>
      </c>
      <c r="F78" s="135">
        <v>3.0408340573414421</v>
      </c>
      <c r="G78" s="135">
        <v>1.0512483574244416</v>
      </c>
      <c r="H78" s="135">
        <v>2.2482014388489211</v>
      </c>
      <c r="I78" s="135"/>
      <c r="J78" s="135">
        <v>2.5414805939803218</v>
      </c>
      <c r="K78" s="135"/>
      <c r="L78" s="135" t="s">
        <v>132</v>
      </c>
      <c r="M78" s="135" t="s">
        <v>132</v>
      </c>
      <c r="N78" s="135">
        <v>3.1046258925799441</v>
      </c>
      <c r="O78" s="135"/>
      <c r="P78" s="135">
        <v>2.6132859457481836</v>
      </c>
      <c r="Q78" s="135">
        <v>2.6719710239586734</v>
      </c>
      <c r="R78" s="135"/>
      <c r="S78" s="135">
        <v>1.943193963144088</v>
      </c>
      <c r="T78" s="135">
        <v>2.2835078832919877</v>
      </c>
      <c r="U78" s="135"/>
      <c r="V78" s="135">
        <v>3.4223134839151266</v>
      </c>
      <c r="W78" s="135">
        <v>1.9118021921998472</v>
      </c>
      <c r="X78" s="135">
        <v>3.1529827216546855</v>
      </c>
      <c r="Y78" s="135"/>
      <c r="Z78" s="135">
        <v>1.2749139433088268</v>
      </c>
      <c r="AA78" s="135">
        <v>4.0004571951080123</v>
      </c>
      <c r="AB78" s="135">
        <v>2.1155961750021155</v>
      </c>
      <c r="AC78" s="135">
        <v>1.614900145341013</v>
      </c>
      <c r="AD78" s="135">
        <v>3.0690778601444828</v>
      </c>
      <c r="AE78" s="135"/>
      <c r="AF78" s="105">
        <v>2.3474642770007845</v>
      </c>
    </row>
    <row r="79" spans="2:32" x14ac:dyDescent="0.2">
      <c r="B79" s="76"/>
      <c r="C79" s="77"/>
      <c r="D79" s="77"/>
      <c r="E79" s="77"/>
      <c r="F79" s="77"/>
      <c r="G79" s="77"/>
      <c r="H79" s="77"/>
      <c r="I79" s="77"/>
      <c r="J79" s="77"/>
      <c r="K79" s="77"/>
      <c r="L79" s="77"/>
      <c r="M79" s="77"/>
      <c r="N79" s="136"/>
      <c r="O79" s="136"/>
      <c r="P79" s="57"/>
      <c r="Q79" s="57"/>
      <c r="R79" s="57"/>
      <c r="S79" s="57"/>
      <c r="T79" s="57"/>
      <c r="U79" s="57"/>
      <c r="V79" s="57"/>
      <c r="W79" s="57"/>
      <c r="X79" s="57"/>
      <c r="Y79" s="57"/>
      <c r="Z79" s="57"/>
      <c r="AA79" s="57"/>
      <c r="AB79" s="57"/>
      <c r="AC79" s="57"/>
      <c r="AD79" s="57"/>
      <c r="AE79" s="57"/>
      <c r="AF79" s="78"/>
    </row>
    <row r="80" spans="2:32" ht="21" customHeight="1" x14ac:dyDescent="0.2">
      <c r="B80" s="192" t="s">
        <v>1485</v>
      </c>
      <c r="F80" s="31"/>
      <c r="G80" s="31"/>
      <c r="J80" s="30"/>
      <c r="K80" s="30"/>
    </row>
    <row r="81" spans="2:28" ht="12.75" customHeight="1" x14ac:dyDescent="0.2">
      <c r="B81" s="192" t="s">
        <v>1486</v>
      </c>
      <c r="F81" s="31"/>
      <c r="G81" s="31"/>
      <c r="J81" s="30"/>
      <c r="K81" s="30"/>
    </row>
    <row r="82" spans="2:28" ht="9.75" customHeight="1" x14ac:dyDescent="0.2">
      <c r="B82" s="193" t="str">
        <f>'Cases by year'!$B$82</f>
        <v>https://icc.gig.cymru/gwasanaethau-a-thimau/gwasanaeth-gwybodaeth-a-chofrestr-anomaleddau-cynhenid-cymru-caris/clefydau-prin/</v>
      </c>
      <c r="F82" s="31"/>
      <c r="G82" s="31"/>
      <c r="J82" s="30"/>
      <c r="K82" s="30"/>
    </row>
    <row r="83" spans="2:28" x14ac:dyDescent="0.2">
      <c r="J83" s="30"/>
      <c r="K83" s="30"/>
    </row>
    <row r="84" spans="2:28" x14ac:dyDescent="0.2">
      <c r="J84" s="30"/>
      <c r="K84" s="30"/>
    </row>
    <row r="85" spans="2:28" x14ac:dyDescent="0.2">
      <c r="J85" s="30"/>
      <c r="K85" s="30"/>
      <c r="AB85" s="137"/>
    </row>
    <row r="86" spans="2:28" x14ac:dyDescent="0.2">
      <c r="J86" s="30"/>
      <c r="K86" s="30"/>
    </row>
    <row r="87" spans="2:28" x14ac:dyDescent="0.2">
      <c r="J87" s="30"/>
      <c r="K87" s="30"/>
    </row>
    <row r="88" spans="2:28" x14ac:dyDescent="0.2">
      <c r="J88" s="30"/>
      <c r="K88" s="30"/>
    </row>
    <row r="89" spans="2:28" x14ac:dyDescent="0.2">
      <c r="J89" s="30"/>
      <c r="K89" s="30"/>
    </row>
    <row r="90" spans="2:28" x14ac:dyDescent="0.2">
      <c r="J90" s="30"/>
      <c r="K90" s="30"/>
    </row>
    <row r="91" spans="2:28" x14ac:dyDescent="0.2">
      <c r="J91" s="30"/>
      <c r="K91" s="30"/>
    </row>
    <row r="92" spans="2:28" x14ac:dyDescent="0.2">
      <c r="J92" s="30"/>
      <c r="K92" s="30"/>
    </row>
    <row r="93" spans="2:28" x14ac:dyDescent="0.2">
      <c r="J93" s="30"/>
      <c r="K93" s="30"/>
    </row>
    <row r="94" spans="2:28" x14ac:dyDescent="0.2">
      <c r="J94" s="30"/>
      <c r="K94" s="30"/>
    </row>
    <row r="95" spans="2:28" x14ac:dyDescent="0.2">
      <c r="J95" s="30"/>
      <c r="K95" s="30"/>
    </row>
    <row r="96" spans="2:28" x14ac:dyDescent="0.2">
      <c r="J96" s="30"/>
      <c r="K96" s="30"/>
    </row>
    <row r="97" spans="10:11" x14ac:dyDescent="0.2">
      <c r="J97" s="30"/>
      <c r="K97" s="30"/>
    </row>
    <row r="98" spans="10:11" x14ac:dyDescent="0.2">
      <c r="J98" s="30"/>
      <c r="K98" s="30"/>
    </row>
    <row r="99" spans="10:11" x14ac:dyDescent="0.2">
      <c r="J99" s="30"/>
      <c r="K99" s="30"/>
    </row>
    <row r="100" spans="10:11" x14ac:dyDescent="0.2">
      <c r="J100" s="30"/>
      <c r="K100" s="30"/>
    </row>
    <row r="101" spans="10:11" x14ac:dyDescent="0.2">
      <c r="J101" s="30"/>
      <c r="K101" s="30"/>
    </row>
  </sheetData>
  <sheetProtection algorithmName="SHA-512" hashValue="yQZElzzLFMV50eifqQjoAKPEEgGqFxDnKaEBhiHIZZbmCR/xIo75WukSzQ7EcQa5x4uPku7jVXdxl6+DI8I2Zw==" saltValue="kfbgCyzt/ieU74niTBh8lw==" spinCount="100000" sheet="1" scenarios="1"/>
  <mergeCells count="7">
    <mergeCell ref="AF17:AF18"/>
    <mergeCell ref="P17:Q17"/>
    <mergeCell ref="V17:X17"/>
    <mergeCell ref="C17:H17"/>
    <mergeCell ref="L17:N17"/>
    <mergeCell ref="S17:T17"/>
    <mergeCell ref="Z17:AD17"/>
  </mergeCells>
  <hyperlinks>
    <hyperlink ref="B82" r:id="rId1" display="http://www.ggacc.wales.nhs.uk/clefydau-prin" xr:uid="{00000000-0004-0000-0700-000000000000}"/>
  </hyperlinks>
  <pageMargins left="0.35433070866141736" right="0.35433070866141736" top="0.39370078740157483" bottom="0.39370078740157483" header="0.51181102362204722" footer="0.51181102362204722"/>
  <pageSetup paperSize="9" scale="43" orientation="landscape" r:id="rId2"/>
  <headerFooter alignWithMargins="0"/>
  <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4B8D"/>
    <pageSetUpPr autoPageBreaks="0"/>
  </sheetPr>
  <dimension ref="B1:X86"/>
  <sheetViews>
    <sheetView showGridLines="0" showRowColHeaders="0" zoomScaleNormal="100" workbookViewId="0"/>
  </sheetViews>
  <sheetFormatPr defaultColWidth="9.140625" defaultRowHeight="12.75" x14ac:dyDescent="0.2"/>
  <cols>
    <col min="1" max="1" width="1.7109375" style="30" customWidth="1"/>
    <col min="2" max="2" width="0.85546875" style="30" customWidth="1"/>
    <col min="3" max="3" width="52.28515625" style="30" customWidth="1"/>
    <col min="4" max="4" width="0.85546875" style="30" customWidth="1"/>
    <col min="5" max="5" width="11.7109375" style="30" customWidth="1"/>
    <col min="6" max="8" width="11.7109375" style="31" customWidth="1"/>
    <col min="9" max="9" width="0.85546875" style="30" customWidth="1"/>
    <col min="10" max="13" width="11.7109375" style="30" customWidth="1"/>
    <col min="14" max="16384" width="9.140625" style="30"/>
  </cols>
  <sheetData>
    <row r="1" spans="2:12" ht="6.95" customHeight="1" x14ac:dyDescent="0.2"/>
    <row r="3" spans="2:12" x14ac:dyDescent="0.2">
      <c r="F3" s="30"/>
      <c r="G3" s="30"/>
      <c r="H3" s="30"/>
    </row>
    <row r="4" spans="2:12" x14ac:dyDescent="0.2">
      <c r="F4" s="30"/>
      <c r="G4" s="30"/>
      <c r="H4" s="30"/>
    </row>
    <row r="5" spans="2:12" x14ac:dyDescent="0.2">
      <c r="D5" s="32"/>
      <c r="F5" s="30"/>
      <c r="G5" s="30"/>
      <c r="H5" s="30"/>
      <c r="I5" s="32"/>
      <c r="J5" s="32"/>
      <c r="K5" s="32"/>
      <c r="L5" s="32"/>
    </row>
    <row r="6" spans="2:12" x14ac:dyDescent="0.2">
      <c r="F6" s="30"/>
      <c r="G6" s="30"/>
      <c r="H6" s="30"/>
    </row>
    <row r="7" spans="2:12" ht="14.25" x14ac:dyDescent="0.2">
      <c r="C7" s="33"/>
      <c r="D7" s="32"/>
      <c r="F7" s="30"/>
      <c r="G7" s="30"/>
      <c r="H7" s="30"/>
      <c r="I7" s="32"/>
      <c r="J7" s="32"/>
      <c r="K7" s="32"/>
      <c r="L7" s="32"/>
    </row>
    <row r="8" spans="2:12" ht="14.25" x14ac:dyDescent="0.2">
      <c r="C8" s="33"/>
      <c r="F8" s="30"/>
      <c r="G8" s="30"/>
      <c r="H8" s="30"/>
    </row>
    <row r="9" spans="2:12" ht="18" x14ac:dyDescent="0.25">
      <c r="B9" s="138" t="s">
        <v>1526</v>
      </c>
      <c r="C9" s="35"/>
      <c r="F9" s="30"/>
      <c r="G9" s="30"/>
      <c r="H9" s="30"/>
    </row>
    <row r="10" spans="2:12" ht="18" x14ac:dyDescent="0.25">
      <c r="B10" s="138"/>
      <c r="C10" s="35"/>
      <c r="F10" s="30"/>
      <c r="G10" s="30"/>
      <c r="H10" s="30"/>
    </row>
    <row r="11" spans="2:12" ht="18" x14ac:dyDescent="0.25">
      <c r="B11" s="138"/>
      <c r="C11" s="35"/>
      <c r="F11" s="30"/>
      <c r="G11" s="30"/>
      <c r="H11" s="30"/>
    </row>
    <row r="12" spans="2:12" ht="18" x14ac:dyDescent="0.25">
      <c r="B12" s="138"/>
      <c r="C12" s="35"/>
      <c r="F12" s="30"/>
      <c r="G12" s="30"/>
      <c r="H12" s="30"/>
    </row>
    <row r="13" spans="2:12" ht="18" x14ac:dyDescent="0.25">
      <c r="B13" s="138"/>
      <c r="C13" s="35"/>
      <c r="F13" s="30"/>
      <c r="G13" s="30"/>
      <c r="H13" s="30"/>
    </row>
    <row r="14" spans="2:12" ht="18" x14ac:dyDescent="0.25">
      <c r="B14" s="138"/>
      <c r="C14" s="35"/>
      <c r="F14" s="30"/>
      <c r="G14" s="30"/>
      <c r="H14" s="30"/>
    </row>
    <row r="15" spans="2:12" ht="3" customHeight="1" x14ac:dyDescent="0.2">
      <c r="B15" s="139"/>
      <c r="C15" s="139"/>
      <c r="D15" s="139"/>
      <c r="E15" s="139"/>
      <c r="F15" s="139"/>
      <c r="G15" s="139"/>
      <c r="H15" s="139"/>
      <c r="I15" s="139"/>
    </row>
    <row r="16" spans="2:12" ht="19.5" customHeight="1" x14ac:dyDescent="0.2">
      <c r="B16" s="139"/>
      <c r="C16" s="140" t="s">
        <v>1527</v>
      </c>
      <c r="D16" s="141"/>
      <c r="E16" s="141"/>
      <c r="F16" s="141"/>
      <c r="G16" s="141"/>
      <c r="H16" s="141"/>
      <c r="I16" s="141"/>
      <c r="J16" s="142"/>
      <c r="K16" s="142"/>
      <c r="L16" s="130"/>
    </row>
    <row r="17" spans="2:23" s="35" customFormat="1" ht="3" customHeight="1" x14ac:dyDescent="0.2">
      <c r="B17" s="139"/>
      <c r="C17" s="143"/>
      <c r="D17" s="141"/>
      <c r="E17" s="141"/>
      <c r="F17" s="141"/>
      <c r="G17" s="141"/>
      <c r="H17" s="141"/>
      <c r="I17" s="141"/>
      <c r="J17" s="142"/>
      <c r="K17" s="142"/>
      <c r="L17" s="144"/>
    </row>
    <row r="18" spans="2:23" ht="19.5" customHeight="1" x14ac:dyDescent="0.2">
      <c r="B18" s="139"/>
      <c r="C18" s="141"/>
      <c r="D18" s="141"/>
      <c r="E18" s="141"/>
      <c r="F18" s="141"/>
      <c r="G18" s="141"/>
      <c r="H18" s="141"/>
      <c r="I18" s="141"/>
      <c r="J18" s="130"/>
    </row>
    <row r="19" spans="2:23" ht="3" customHeight="1" x14ac:dyDescent="0.2">
      <c r="B19" s="139"/>
      <c r="C19" s="145"/>
      <c r="D19" s="141"/>
      <c r="E19" s="145"/>
      <c r="F19" s="141"/>
      <c r="G19" s="141"/>
      <c r="H19" s="141"/>
      <c r="I19" s="141"/>
      <c r="J19" s="142"/>
      <c r="K19" s="142"/>
      <c r="L19" s="130"/>
    </row>
    <row r="20" spans="2:23" x14ac:dyDescent="0.2">
      <c r="C20" s="57"/>
      <c r="D20" s="57"/>
      <c r="E20" s="57"/>
      <c r="F20" s="57"/>
      <c r="G20" s="57"/>
      <c r="H20" s="57"/>
      <c r="I20" s="57"/>
      <c r="J20" s="57"/>
      <c r="K20" s="57"/>
      <c r="L20" s="57"/>
      <c r="M20" s="57"/>
    </row>
    <row r="21" spans="2:23" s="59" customFormat="1" ht="18" customHeight="1" thickBot="1" x14ac:dyDescent="0.25">
      <c r="C21" s="290" t="str">
        <f>'Lookup for interactive - Supp'!E3</f>
        <v>Cymru</v>
      </c>
      <c r="D21" s="246"/>
      <c r="E21" s="292" t="s">
        <v>1528</v>
      </c>
      <c r="F21" s="292"/>
      <c r="G21" s="292"/>
      <c r="H21" s="292"/>
      <c r="I21" s="247"/>
      <c r="J21" s="292" t="s">
        <v>1529</v>
      </c>
      <c r="K21" s="292"/>
      <c r="L21" s="292"/>
      <c r="M21" s="292"/>
    </row>
    <row r="22" spans="2:23" s="59" customFormat="1" ht="18" customHeight="1" thickTop="1" x14ac:dyDescent="0.2">
      <c r="C22" s="291"/>
      <c r="D22" s="248"/>
      <c r="E22" s="146" t="s">
        <v>1542</v>
      </c>
      <c r="F22" s="146" t="s">
        <v>1543</v>
      </c>
      <c r="G22" s="146" t="s">
        <v>1544</v>
      </c>
      <c r="H22" s="146" t="s">
        <v>1545</v>
      </c>
      <c r="I22" s="147"/>
      <c r="J22" s="146" t="s">
        <v>1542</v>
      </c>
      <c r="K22" s="146" t="s">
        <v>1543</v>
      </c>
      <c r="L22" s="146" t="s">
        <v>1544</v>
      </c>
      <c r="M22" s="146" t="s">
        <v>1545</v>
      </c>
    </row>
    <row r="23" spans="2:23" x14ac:dyDescent="0.2">
      <c r="C23" s="38"/>
      <c r="D23" s="60"/>
      <c r="E23" s="60"/>
      <c r="F23" s="60"/>
      <c r="G23" s="60"/>
      <c r="H23" s="60"/>
      <c r="I23" s="60"/>
      <c r="J23" s="31"/>
      <c r="K23" s="31"/>
      <c r="L23" s="31"/>
      <c r="R23" s="137"/>
    </row>
    <row r="24" spans="2:23" x14ac:dyDescent="0.2">
      <c r="C24" s="46" t="s">
        <v>1481</v>
      </c>
      <c r="D24" s="80"/>
      <c r="E24" s="61">
        <f>IF(ISERROR('Lookup for interactive - Supp'!D7),"*",'Lookup for interactive - Supp'!D7)</f>
        <v>9339</v>
      </c>
      <c r="F24" s="61">
        <f>IF(ISERROR('Lookup for interactive - Supp'!E7),"*",'Lookup for interactive - Supp'!E7)</f>
        <v>9389</v>
      </c>
      <c r="G24" s="61">
        <f>IF(ISERROR('Lookup for interactive - Supp'!F7),"*",'Lookup for interactive - Supp'!F7)</f>
        <v>8075</v>
      </c>
      <c r="H24" s="61">
        <f>IF(ISERROR('Lookup for interactive - Supp'!G7),"*",'Lookup for interactive - Supp'!G7)</f>
        <v>5303</v>
      </c>
      <c r="I24" s="80"/>
      <c r="J24" s="80">
        <f>IF(E24="*","*",'Lookup for interactive - Supp'!I7)</f>
        <v>591.15826254288572</v>
      </c>
      <c r="K24" s="80">
        <f>IF(F24="*","*",'Lookup for interactive - Supp'!J7)</f>
        <v>535.22973435184122</v>
      </c>
      <c r="L24" s="80">
        <f>IF(G24="*","*",'Lookup for interactive - Supp'!K7)</f>
        <v>468.80896397573224</v>
      </c>
      <c r="M24" s="80">
        <f>IF(H24="*","*",'Lookup for interactive - Supp'!L7)</f>
        <v>341.5077085560464</v>
      </c>
      <c r="Q24" s="249"/>
      <c r="R24" s="249"/>
      <c r="S24" s="249"/>
      <c r="T24" s="249"/>
      <c r="U24" s="249"/>
      <c r="V24" s="249"/>
      <c r="W24" s="249"/>
    </row>
    <row r="25" spans="2:23" s="35" customFormat="1" x14ac:dyDescent="0.2">
      <c r="C25" s="64"/>
      <c r="D25" s="65"/>
      <c r="E25" s="69"/>
      <c r="F25" s="69"/>
      <c r="G25" s="69"/>
      <c r="H25" s="69"/>
      <c r="I25" s="65"/>
      <c r="J25" s="85"/>
      <c r="K25" s="85"/>
      <c r="L25" s="85"/>
      <c r="M25" s="85"/>
      <c r="N25" s="30"/>
      <c r="O25" s="30"/>
      <c r="P25" s="30"/>
      <c r="Q25" s="249"/>
      <c r="R25" s="249"/>
      <c r="S25" s="249"/>
      <c r="T25" s="30"/>
      <c r="U25" s="249"/>
      <c r="V25" s="249"/>
      <c r="W25" s="249"/>
    </row>
    <row r="26" spans="2:23" x14ac:dyDescent="0.2">
      <c r="C26" s="46" t="s">
        <v>1425</v>
      </c>
      <c r="D26" s="80"/>
      <c r="E26" s="61">
        <f>IF(ISERROR('Lookup for interactive - Supp'!D9),"*",'Lookup for interactive - Supp'!D9)</f>
        <v>869</v>
      </c>
      <c r="F26" s="61">
        <f>IF(ISERROR('Lookup for interactive - Supp'!E9),"*",'Lookup for interactive - Supp'!E9)</f>
        <v>795</v>
      </c>
      <c r="G26" s="61">
        <f>IF(ISERROR('Lookup for interactive - Supp'!F9),"*",'Lookup for interactive - Supp'!F9)</f>
        <v>758</v>
      </c>
      <c r="H26" s="61">
        <f>IF(ISERROR('Lookup for interactive - Supp'!G9),"*",'Lookup for interactive - Supp'!G9)</f>
        <v>560</v>
      </c>
      <c r="I26" s="80"/>
      <c r="J26" s="80">
        <f>IF(E26="*","*",'Lookup for interactive - Supp'!I9)</f>
        <v>55.007659294332122</v>
      </c>
      <c r="K26" s="80">
        <f>IF(F26="*","*",'Lookup for interactive - Supp'!J9)</f>
        <v>45.319803899213319</v>
      </c>
      <c r="L26" s="80">
        <f>IF(G26="*","*",'Lookup for interactive - Supp'!K9)</f>
        <v>44.007082934192574</v>
      </c>
      <c r="M26" s="80">
        <f>IF(H26="*","*",'Lookup for interactive - Supp'!L9)</f>
        <v>36.063420100204787</v>
      </c>
      <c r="N26" s="148"/>
      <c r="O26" s="148"/>
      <c r="P26" s="148"/>
      <c r="Q26" s="249"/>
      <c r="R26" s="249"/>
      <c r="S26" s="249"/>
      <c r="U26" s="249"/>
      <c r="V26" s="249"/>
      <c r="W26" s="249"/>
    </row>
    <row r="27" spans="2:23" x14ac:dyDescent="0.2">
      <c r="C27" s="39" t="s">
        <v>1427</v>
      </c>
      <c r="D27" s="83"/>
      <c r="E27" s="69">
        <f>IF(ISERROR('Lookup for interactive - Supp'!D10),"*",'Lookup for interactive - Supp'!D10)</f>
        <v>271</v>
      </c>
      <c r="F27" s="69">
        <f>IF(ISERROR('Lookup for interactive - Supp'!E10),"*",'Lookup for interactive - Supp'!E10)</f>
        <v>253</v>
      </c>
      <c r="G27" s="69">
        <f>IF(ISERROR('Lookup for interactive - Supp'!F10),"*",'Lookup for interactive - Supp'!F10)</f>
        <v>260</v>
      </c>
      <c r="H27" s="69">
        <f>IF(ISERROR('Lookup for interactive - Supp'!G10),"*",'Lookup for interactive - Supp'!G10)</f>
        <v>212</v>
      </c>
      <c r="I27" s="83"/>
      <c r="J27" s="83">
        <f>IF(E27="*","*",'Lookup for interactive - Supp'!I10)</f>
        <v>17.154287305827395</v>
      </c>
      <c r="K27" s="83">
        <f>IF(F27="*","*",'Lookup for interactive - Supp'!J10)</f>
        <v>14.422528788051535</v>
      </c>
      <c r="L27" s="83">
        <f>IF(G27="*","*",'Lookup for interactive - Supp'!K10)</f>
        <v>15.094777787453918</v>
      </c>
      <c r="M27" s="83">
        <f>IF(H27="*","*",'Lookup for interactive - Supp'!L10)</f>
        <v>13.652580466506098</v>
      </c>
      <c r="Q27" s="249"/>
      <c r="R27" s="249"/>
      <c r="S27" s="249"/>
      <c r="U27" s="249"/>
      <c r="V27" s="249"/>
      <c r="W27" s="249"/>
    </row>
    <row r="28" spans="2:23" x14ac:dyDescent="0.2">
      <c r="C28" s="39" t="s">
        <v>1428</v>
      </c>
      <c r="D28" s="83"/>
      <c r="E28" s="69">
        <f>IF(ISERROR('Lookup for interactive - Supp'!D11),"*",'Lookup for interactive - Supp'!D11)</f>
        <v>114</v>
      </c>
      <c r="F28" s="69">
        <f>IF(ISERROR('Lookup for interactive - Supp'!E11),"*",'Lookup for interactive - Supp'!E11)</f>
        <v>89</v>
      </c>
      <c r="G28" s="69">
        <f>IF(ISERROR('Lookup for interactive - Supp'!F11),"*",'Lookup for interactive - Supp'!F11)</f>
        <v>99</v>
      </c>
      <c r="H28" s="69">
        <f>IF(ISERROR('Lookup for interactive - Supp'!G11),"*",'Lookup for interactive - Supp'!G11)</f>
        <v>85</v>
      </c>
      <c r="I28" s="83"/>
      <c r="J28" s="83">
        <f>IF(E28="*","*",'Lookup for interactive - Supp'!I11)</f>
        <v>7.216194660015951</v>
      </c>
      <c r="K28" s="83">
        <f>IF(F28="*","*",'Lookup for interactive - Supp'!J11)</f>
        <v>5.0735377950062706</v>
      </c>
      <c r="L28" s="83">
        <f>IF(G28="*","*",'Lookup for interactive - Supp'!K11)</f>
        <v>5.7476269267612992</v>
      </c>
      <c r="M28" s="83">
        <f>IF(H28="*","*",'Lookup for interactive - Supp'!L11)</f>
        <v>5.4739119794953703</v>
      </c>
      <c r="Q28" s="249"/>
      <c r="R28" s="249"/>
      <c r="S28" s="249"/>
      <c r="U28" s="249"/>
      <c r="V28" s="249"/>
      <c r="W28" s="249"/>
    </row>
    <row r="29" spans="2:23" x14ac:dyDescent="0.2">
      <c r="C29" s="39" t="s">
        <v>1429</v>
      </c>
      <c r="D29" s="83"/>
      <c r="E29" s="69">
        <f>IF(ISERROR('Lookup for interactive - Supp'!D12),"*",'Lookup for interactive - Supp'!D12)</f>
        <v>37</v>
      </c>
      <c r="F29" s="69">
        <f>IF(ISERROR('Lookup for interactive - Supp'!E12),"*",'Lookup for interactive - Supp'!E12)</f>
        <v>42</v>
      </c>
      <c r="G29" s="69">
        <f>IF(ISERROR('Lookup for interactive - Supp'!F12),"*",'Lookup for interactive - Supp'!F12)</f>
        <v>36</v>
      </c>
      <c r="H29" s="69">
        <f>IF(ISERROR('Lookup for interactive - Supp'!G12),"*",'Lookup for interactive - Supp'!G12)</f>
        <v>28</v>
      </c>
      <c r="I29" s="83"/>
      <c r="J29" s="83">
        <f>IF(E29="*","*",'Lookup for interactive - Supp'!I12)</f>
        <v>2.3420982668472825</v>
      </c>
      <c r="K29" s="83">
        <f>IF(F29="*","*",'Lookup for interactive - Supp'!J12)</f>
        <v>2.3942537909018355</v>
      </c>
      <c r="L29" s="83">
        <f>IF(G29="*","*",'Lookup for interactive - Supp'!K12)</f>
        <v>2.0900461551859273</v>
      </c>
      <c r="M29" s="83">
        <f>IF(H29="*","*",'Lookup for interactive - Supp'!L12)</f>
        <v>1.8031710050102394</v>
      </c>
      <c r="Q29" s="249"/>
      <c r="R29" s="249"/>
      <c r="S29" s="249"/>
      <c r="U29" s="249"/>
      <c r="V29" s="249"/>
      <c r="W29" s="249"/>
    </row>
    <row r="30" spans="2:23" x14ac:dyDescent="0.2">
      <c r="C30" s="39" t="s">
        <v>46</v>
      </c>
      <c r="D30" s="83"/>
      <c r="E30" s="69">
        <f>IF(ISERROR('Lookup for interactive - Supp'!D13),"*",'Lookup for interactive - Supp'!D13)</f>
        <v>126</v>
      </c>
      <c r="F30" s="69">
        <f>IF(ISERROR('Lookup for interactive - Supp'!E13),"*",'Lookup for interactive - Supp'!E13)</f>
        <v>127</v>
      </c>
      <c r="G30" s="69">
        <f>IF(ISERROR('Lookup for interactive - Supp'!F13),"*",'Lookup for interactive - Supp'!F13)</f>
        <v>126</v>
      </c>
      <c r="H30" s="69">
        <f>IF(ISERROR('Lookup for interactive - Supp'!G13),"*",'Lookup for interactive - Supp'!G13)</f>
        <v>106</v>
      </c>
      <c r="I30" s="83"/>
      <c r="J30" s="83">
        <f>IF(E30="*","*",'Lookup for interactive - Supp'!I13)</f>
        <v>7.9757940979123676</v>
      </c>
      <c r="K30" s="83">
        <f>IF(F30="*","*",'Lookup for interactive - Supp'!J13)</f>
        <v>7.2397674153460265</v>
      </c>
      <c r="L30" s="83">
        <f>IF(G30="*","*",'Lookup for interactive - Supp'!K13)</f>
        <v>7.3151615431507446</v>
      </c>
      <c r="M30" s="83">
        <f>IF(H30="*","*",'Lookup for interactive - Supp'!L13)</f>
        <v>6.8262902332530491</v>
      </c>
      <c r="Q30" s="249"/>
      <c r="R30" s="249"/>
      <c r="S30" s="249"/>
      <c r="U30" s="249"/>
      <c r="V30" s="249"/>
      <c r="W30" s="249"/>
    </row>
    <row r="31" spans="2:23" x14ac:dyDescent="0.2">
      <c r="C31" s="39" t="s">
        <v>1430</v>
      </c>
      <c r="D31" s="83"/>
      <c r="E31" s="69">
        <f>IF(ISERROR('Lookup for interactive - Supp'!D14),"*",'Lookup for interactive - Supp'!D14)</f>
        <v>154</v>
      </c>
      <c r="F31" s="69">
        <f>IF(ISERROR('Lookup for interactive - Supp'!E14),"*",'Lookup for interactive - Supp'!E14)</f>
        <v>159</v>
      </c>
      <c r="G31" s="69">
        <f>IF(ISERROR('Lookup for interactive - Supp'!F14),"*",'Lookup for interactive - Supp'!F14)</f>
        <v>150</v>
      </c>
      <c r="H31" s="69">
        <f>IF(ISERROR('Lookup for interactive - Supp'!G14),"*",'Lookup for interactive - Supp'!G14)</f>
        <v>98</v>
      </c>
      <c r="I31" s="83"/>
      <c r="J31" s="83">
        <f>IF(E31="*","*",'Lookup for interactive - Supp'!I14)</f>
        <v>9.7481927863373379</v>
      </c>
      <c r="K31" s="83">
        <f>IF(F31="*","*",'Lookup for interactive - Supp'!J14)</f>
        <v>9.0639607798426631</v>
      </c>
      <c r="L31" s="83">
        <f>IF(G31="*","*",'Lookup for interactive - Supp'!K14)</f>
        <v>8.7085256466080292</v>
      </c>
      <c r="M31" s="83">
        <f>IF(H31="*","*",'Lookup for interactive - Supp'!L14)</f>
        <v>6.3110985175358385</v>
      </c>
      <c r="Q31" s="249"/>
      <c r="R31" s="249"/>
      <c r="S31" s="249"/>
      <c r="U31" s="249"/>
      <c r="V31" s="249"/>
      <c r="W31" s="249"/>
    </row>
    <row r="32" spans="2:23" x14ac:dyDescent="0.2">
      <c r="C32" s="40"/>
      <c r="D32" s="67"/>
      <c r="E32" s="69"/>
      <c r="F32" s="69"/>
      <c r="G32" s="69"/>
      <c r="H32" s="69"/>
      <c r="I32" s="67"/>
      <c r="J32" s="83"/>
      <c r="K32" s="83"/>
      <c r="L32" s="83"/>
      <c r="M32" s="83"/>
      <c r="Q32" s="249"/>
      <c r="R32" s="249"/>
      <c r="S32" s="249"/>
      <c r="U32" s="249"/>
      <c r="V32" s="249"/>
      <c r="W32" s="249"/>
    </row>
    <row r="33" spans="3:23" x14ac:dyDescent="0.2">
      <c r="C33" s="46" t="s">
        <v>1431</v>
      </c>
      <c r="D33" s="80"/>
      <c r="E33" s="61">
        <f>IF(ISERROR('Lookup for interactive - Supp'!D16),"*",'Lookup for interactive - Supp'!D16)</f>
        <v>986</v>
      </c>
      <c r="F33" s="61">
        <f>IF(ISERROR('Lookup for interactive - Supp'!E16),"*",'Lookup for interactive - Supp'!E16)</f>
        <v>828</v>
      </c>
      <c r="G33" s="61">
        <f>IF(ISERROR('Lookup for interactive - Supp'!F16),"*",'Lookup for interactive - Supp'!F16)</f>
        <v>579</v>
      </c>
      <c r="H33" s="61">
        <f>IF(ISERROR('Lookup for interactive - Supp'!G16),"*",'Lookup for interactive - Supp'!G16)</f>
        <v>382</v>
      </c>
      <c r="I33" s="80"/>
      <c r="J33" s="80">
        <f>IF(E33="*","*",'Lookup for interactive - Supp'!I16)</f>
        <v>62.413753813822176</v>
      </c>
      <c r="K33" s="80">
        <f>IF(F33="*","*",'Lookup for interactive - Supp'!J16)</f>
        <v>47.201003306350479</v>
      </c>
      <c r="L33" s="80">
        <f>IF(G33="*","*",'Lookup for interactive - Supp'!K16)</f>
        <v>33.614908995906994</v>
      </c>
      <c r="M33" s="80">
        <f>IF(H33="*","*",'Lookup for interactive - Supp'!L16)</f>
        <v>24.600404425496837</v>
      </c>
      <c r="N33" s="148"/>
      <c r="O33" s="148"/>
      <c r="P33" s="148"/>
      <c r="Q33" s="249"/>
      <c r="R33" s="249"/>
      <c r="S33" s="249"/>
      <c r="U33" s="249"/>
      <c r="V33" s="249"/>
      <c r="W33" s="249"/>
    </row>
    <row r="34" spans="3:23" x14ac:dyDescent="0.2">
      <c r="C34" s="41" t="s">
        <v>1433</v>
      </c>
      <c r="D34" s="83"/>
      <c r="E34" s="69">
        <f>IF(ISERROR('Lookup for interactive - Supp'!D17),"*",'Lookup for interactive - Supp'!D17)</f>
        <v>299</v>
      </c>
      <c r="F34" s="69">
        <f>IF(ISERROR('Lookup for interactive - Supp'!E17),"*",'Lookup for interactive - Supp'!E17)</f>
        <v>329</v>
      </c>
      <c r="G34" s="69">
        <f>IF(ISERROR('Lookup for interactive - Supp'!F17),"*",'Lookup for interactive - Supp'!F17)</f>
        <v>217</v>
      </c>
      <c r="H34" s="69">
        <f>IF(ISERROR('Lookup for interactive - Supp'!G17),"*",'Lookup for interactive - Supp'!G17)</f>
        <v>124</v>
      </c>
      <c r="I34" s="83"/>
      <c r="J34" s="83">
        <f>IF(E34="*","*",'Lookup for interactive - Supp'!I17)</f>
        <v>18.926685994252363</v>
      </c>
      <c r="K34" s="83">
        <f>IF(F34="*","*",'Lookup for interactive - Supp'!J17)</f>
        <v>18.754988028731045</v>
      </c>
      <c r="L34" s="83">
        <f>IF(G34="*","*",'Lookup for interactive - Supp'!K17)</f>
        <v>12.598333768759616</v>
      </c>
      <c r="M34" s="83">
        <f>IF(H34="*","*",'Lookup for interactive - Supp'!L17)</f>
        <v>7.9854715936167739</v>
      </c>
      <c r="Q34" s="249"/>
      <c r="R34" s="249"/>
      <c r="S34" s="249"/>
      <c r="U34" s="249"/>
      <c r="V34" s="249"/>
      <c r="W34" s="249"/>
    </row>
    <row r="35" spans="3:23" x14ac:dyDescent="0.2">
      <c r="C35" s="41" t="s">
        <v>1434</v>
      </c>
      <c r="D35" s="83"/>
      <c r="E35" s="69">
        <f>IF(ISERROR('Lookup for interactive - Supp'!D18),"*",'Lookup for interactive - Supp'!D18)</f>
        <v>85</v>
      </c>
      <c r="F35" s="69">
        <f>IF(ISERROR('Lookup for interactive - Supp'!E18),"*",'Lookup for interactive - Supp'!E18)</f>
        <v>78</v>
      </c>
      <c r="G35" s="69">
        <f>IF(ISERROR('Lookup for interactive - Supp'!F18),"*",'Lookup for interactive - Supp'!F18)</f>
        <v>52</v>
      </c>
      <c r="H35" s="69">
        <f>IF(ISERROR('Lookup for interactive - Supp'!G18),"*",'Lookup for interactive - Supp'!G18)</f>
        <v>35</v>
      </c>
      <c r="I35" s="83"/>
      <c r="J35" s="83">
        <f>IF(E35="*","*",'Lookup for interactive - Supp'!I18)</f>
        <v>5.3804960184329467</v>
      </c>
      <c r="K35" s="83">
        <f>IF(F35="*","*",'Lookup for interactive - Supp'!J18)</f>
        <v>4.4464713259605517</v>
      </c>
      <c r="L35" s="83">
        <f>IF(G35="*","*",'Lookup for interactive - Supp'!K18)</f>
        <v>3.0189555574907838</v>
      </c>
      <c r="M35" s="83">
        <f>IF(H35="*","*",'Lookup for interactive - Supp'!L18)</f>
        <v>2.2539637562627992</v>
      </c>
      <c r="Q35" s="249"/>
      <c r="R35" s="249"/>
      <c r="S35" s="249"/>
      <c r="U35" s="249"/>
      <c r="V35" s="249"/>
      <c r="W35" s="249"/>
    </row>
    <row r="36" spans="3:23" x14ac:dyDescent="0.2">
      <c r="C36" s="36"/>
      <c r="D36" s="83"/>
      <c r="E36" s="69"/>
      <c r="F36" s="69"/>
      <c r="G36" s="69"/>
      <c r="H36" s="69"/>
      <c r="I36" s="83"/>
      <c r="J36" s="83"/>
      <c r="K36" s="83"/>
      <c r="L36" s="83"/>
      <c r="M36" s="83"/>
      <c r="Q36" s="249"/>
      <c r="R36" s="249"/>
      <c r="S36" s="249"/>
      <c r="U36" s="249"/>
      <c r="V36" s="249"/>
      <c r="W36" s="249"/>
    </row>
    <row r="37" spans="3:23" x14ac:dyDescent="0.2">
      <c r="C37" s="46" t="s">
        <v>1435</v>
      </c>
      <c r="D37" s="80"/>
      <c r="E37" s="61">
        <f>IF(ISERROR('Lookup for interactive - Supp'!D20),"*",'Lookup for interactive - Supp'!D20)</f>
        <v>2282</v>
      </c>
      <c r="F37" s="61">
        <f>IF(ISERROR('Lookup for interactive - Supp'!E20),"*",'Lookup for interactive - Supp'!E20)</f>
        <v>2291</v>
      </c>
      <c r="G37" s="61">
        <f>IF(ISERROR('Lookup for interactive - Supp'!F20),"*",'Lookup for interactive - Supp'!F20)</f>
        <v>1816</v>
      </c>
      <c r="H37" s="61">
        <f>IF(ISERROR('Lookup for interactive - Supp'!G20),"*",'Lookup for interactive - Supp'!G20)</f>
        <v>1424</v>
      </c>
      <c r="I37" s="80"/>
      <c r="J37" s="80">
        <f>IF(E37="*","*",'Lookup for interactive - Supp'!I20)</f>
        <v>144.45049310663509</v>
      </c>
      <c r="K37" s="80">
        <f>IF(F37="*","*",'Lookup for interactive - Supp'!J20)</f>
        <v>130.60084368943109</v>
      </c>
      <c r="L37" s="80">
        <f>IF(G37="*","*",'Lookup for interactive - Supp'!K20)</f>
        <v>105.43121716160121</v>
      </c>
      <c r="M37" s="80">
        <f>IF(H37="*","*",'Lookup for interactive - Supp'!L20)</f>
        <v>91.704125397663617</v>
      </c>
      <c r="N37" s="148"/>
      <c r="O37" s="148"/>
      <c r="P37" s="148"/>
      <c r="Q37" s="249"/>
      <c r="R37" s="249"/>
      <c r="S37" s="249"/>
      <c r="U37" s="249"/>
      <c r="V37" s="249"/>
      <c r="W37" s="249"/>
    </row>
    <row r="38" spans="3:23" x14ac:dyDescent="0.2">
      <c r="C38" s="39" t="s">
        <v>1437</v>
      </c>
      <c r="D38" s="83"/>
      <c r="E38" s="69">
        <f>IF(ISERROR('Lookup for interactive - Supp'!D21),"*",'Lookup for interactive - Supp'!D21)</f>
        <v>62</v>
      </c>
      <c r="F38" s="69">
        <f>IF(ISERROR('Lookup for interactive - Supp'!E21),"*",'Lookup for interactive - Supp'!E21)</f>
        <v>50</v>
      </c>
      <c r="G38" s="69">
        <f>IF(ISERROR('Lookup for interactive - Supp'!F21),"*",'Lookup for interactive - Supp'!F21)</f>
        <v>49</v>
      </c>
      <c r="H38" s="69">
        <f>IF(ISERROR('Lookup for interactive - Supp'!G21),"*",'Lookup for interactive - Supp'!G21)</f>
        <v>39</v>
      </c>
      <c r="I38" s="83"/>
      <c r="J38" s="83">
        <f>IF(E38="*","*",'Lookup for interactive - Supp'!I21)</f>
        <v>3.9245970957981489</v>
      </c>
      <c r="K38" s="83">
        <f>IF(F38="*","*",'Lookup for interactive - Supp'!J21)</f>
        <v>2.8503021320259947</v>
      </c>
      <c r="L38" s="83">
        <f>IF(G38="*","*",'Lookup for interactive - Supp'!K21)</f>
        <v>2.8447850445586229</v>
      </c>
      <c r="M38" s="83">
        <f>IF(H38="*","*",'Lookup for interactive - Supp'!L21)</f>
        <v>2.5115596141214045</v>
      </c>
      <c r="Q38" s="249"/>
      <c r="R38" s="249"/>
      <c r="S38" s="249"/>
      <c r="U38" s="249"/>
      <c r="V38" s="249"/>
      <c r="W38" s="249"/>
    </row>
    <row r="39" spans="3:23" x14ac:dyDescent="0.2">
      <c r="C39" s="39" t="s">
        <v>1438</v>
      </c>
      <c r="D39" s="83"/>
      <c r="E39" s="69">
        <f>IF(ISERROR('Lookup for interactive - Supp'!D22),"*",'Lookup for interactive - Supp'!D22)</f>
        <v>60</v>
      </c>
      <c r="F39" s="69">
        <f>IF(ISERROR('Lookup for interactive - Supp'!E22),"*",'Lookup for interactive - Supp'!E22)</f>
        <v>61</v>
      </c>
      <c r="G39" s="69">
        <f>IF(ISERROR('Lookup for interactive - Supp'!F22),"*",'Lookup for interactive - Supp'!F22)</f>
        <v>55</v>
      </c>
      <c r="H39" s="69">
        <f>IF(ISERROR('Lookup for interactive - Supp'!G22),"*",'Lookup for interactive - Supp'!G22)</f>
        <v>60</v>
      </c>
      <c r="I39" s="83"/>
      <c r="J39" s="83">
        <f>IF(E39="*","*",'Lookup for interactive - Supp'!I22)</f>
        <v>3.7979971894820799</v>
      </c>
      <c r="K39" s="83">
        <f>IF(F39="*","*",'Lookup for interactive - Supp'!J22)</f>
        <v>3.477368601071714</v>
      </c>
      <c r="L39" s="83">
        <f>IF(G39="*","*",'Lookup for interactive - Supp'!K22)</f>
        <v>3.1931260704229438</v>
      </c>
      <c r="M39" s="83">
        <f>IF(H39="*","*",'Lookup for interactive - Supp'!L22)</f>
        <v>3.8639378678790846</v>
      </c>
      <c r="Q39" s="249"/>
      <c r="R39" s="249"/>
      <c r="S39" s="249"/>
      <c r="U39" s="249"/>
      <c r="V39" s="249"/>
      <c r="W39" s="249"/>
    </row>
    <row r="40" spans="3:23" x14ac:dyDescent="0.2">
      <c r="C40" s="41" t="s">
        <v>1439</v>
      </c>
      <c r="D40" s="83"/>
      <c r="E40" s="69">
        <f>IF(ISERROR('Lookup for interactive - Supp'!D23),"*",'Lookup for interactive - Supp'!D23)</f>
        <v>831</v>
      </c>
      <c r="F40" s="69">
        <f>IF(ISERROR('Lookup for interactive - Supp'!E23),"*",'Lookup for interactive - Supp'!E23)</f>
        <v>919</v>
      </c>
      <c r="G40" s="69">
        <f>IF(ISERROR('Lookup for interactive - Supp'!F23),"*",'Lookup for interactive - Supp'!F23)</f>
        <v>798</v>
      </c>
      <c r="H40" s="69">
        <f>IF(ISERROR('Lookup for interactive - Supp'!G23),"*",'Lookup for interactive - Supp'!G23)</f>
        <v>625</v>
      </c>
      <c r="I40" s="83"/>
      <c r="J40" s="83">
        <f>IF(E40="*","*",'Lookup for interactive - Supp'!I23)</f>
        <v>52.602261074326805</v>
      </c>
      <c r="K40" s="83">
        <f>IF(F40="*","*",'Lookup for interactive - Supp'!J23)</f>
        <v>52.388553186637786</v>
      </c>
      <c r="L40" s="83">
        <f>IF(G40="*","*",'Lookup for interactive - Supp'!K23)</f>
        <v>46.329356439954722</v>
      </c>
      <c r="M40" s="83">
        <f>IF(H40="*","*",'Lookup for interactive - Supp'!L23)</f>
        <v>40.24935279040713</v>
      </c>
      <c r="Q40" s="249"/>
      <c r="R40" s="249"/>
      <c r="S40" s="249"/>
      <c r="U40" s="249"/>
      <c r="V40" s="249"/>
      <c r="W40" s="249"/>
    </row>
    <row r="41" spans="3:23" x14ac:dyDescent="0.2">
      <c r="C41" s="40"/>
      <c r="D41" s="85"/>
      <c r="E41" s="69"/>
      <c r="F41" s="69"/>
      <c r="G41" s="69"/>
      <c r="H41" s="69"/>
      <c r="I41" s="85"/>
      <c r="J41" s="83"/>
      <c r="K41" s="83"/>
      <c r="L41" s="83"/>
      <c r="M41" s="83"/>
      <c r="Q41" s="249"/>
      <c r="R41" s="249"/>
      <c r="S41" s="249"/>
      <c r="U41" s="249"/>
      <c r="V41" s="249"/>
      <c r="W41" s="249"/>
    </row>
    <row r="42" spans="3:23" x14ac:dyDescent="0.2">
      <c r="C42" s="46" t="s">
        <v>1440</v>
      </c>
      <c r="D42" s="80"/>
      <c r="E42" s="61">
        <f>IF(ISERROR('Lookup for interactive - Supp'!D25),"*",'Lookup for interactive - Supp'!D25)</f>
        <v>435</v>
      </c>
      <c r="F42" s="61">
        <f>IF(ISERROR('Lookup for interactive - Supp'!E25),"*",'Lookup for interactive - Supp'!E25)</f>
        <v>400</v>
      </c>
      <c r="G42" s="61">
        <f>IF(ISERROR('Lookup for interactive - Supp'!F25),"*",'Lookup for interactive - Supp'!F25)</f>
        <v>374</v>
      </c>
      <c r="H42" s="61">
        <f>IF(ISERROR('Lookup for interactive - Supp'!G25),"*",'Lookup for interactive - Supp'!G25)</f>
        <v>223</v>
      </c>
      <c r="I42" s="80"/>
      <c r="J42" s="80">
        <f>IF(E42="*","*",'Lookup for interactive - Supp'!I25)</f>
        <v>27.535479623745076</v>
      </c>
      <c r="K42" s="80">
        <f>IF(F42="*","*",'Lookup for interactive - Supp'!J25)</f>
        <v>22.802417056207958</v>
      </c>
      <c r="L42" s="80">
        <f>IF(G42="*","*",'Lookup for interactive - Supp'!K25)</f>
        <v>21.713257278876018</v>
      </c>
      <c r="M42" s="80">
        <f>IF(H42="*","*",'Lookup for interactive - Supp'!L25)</f>
        <v>14.360969075617264</v>
      </c>
      <c r="N42" s="148"/>
      <c r="O42" s="148"/>
      <c r="P42" s="148"/>
      <c r="Q42" s="249"/>
      <c r="R42" s="249"/>
      <c r="S42" s="249"/>
      <c r="U42" s="249"/>
      <c r="V42" s="249"/>
      <c r="W42" s="249"/>
    </row>
    <row r="43" spans="3:23" x14ac:dyDescent="0.2">
      <c r="C43" s="40" t="s">
        <v>1442</v>
      </c>
      <c r="D43" s="83"/>
      <c r="E43" s="69">
        <f>IF(ISERROR('Lookup for interactive - Supp'!D26),"*",'Lookup for interactive - Supp'!D26)</f>
        <v>23</v>
      </c>
      <c r="F43" s="69">
        <f>IF(ISERROR('Lookup for interactive - Supp'!E26),"*",'Lookup for interactive - Supp'!E26)</f>
        <v>42</v>
      </c>
      <c r="G43" s="69">
        <f>IF(ISERROR('Lookup for interactive - Supp'!F26),"*",'Lookup for interactive - Supp'!F26)</f>
        <v>34</v>
      </c>
      <c r="H43" s="69">
        <f>IF(ISERROR('Lookup for interactive - Supp'!G26),"*",'Lookup for interactive - Supp'!G26)</f>
        <v>18</v>
      </c>
      <c r="I43" s="83"/>
      <c r="J43" s="83">
        <f>IF(E43="*","*",'Lookup for interactive - Supp'!I26)</f>
        <v>1.4558989226347971</v>
      </c>
      <c r="K43" s="83">
        <f>IF(F43="*","*",'Lookup for interactive - Supp'!J26)</f>
        <v>2.3942537909018355</v>
      </c>
      <c r="L43" s="83">
        <f>IF(G43="*","*",'Lookup for interactive - Supp'!K26)</f>
        <v>1.9739324798978199</v>
      </c>
      <c r="M43" s="83">
        <f>IF(H43="*","*",'Lookup for interactive - Supp'!L26)</f>
        <v>1.1591813603637253</v>
      </c>
      <c r="Q43" s="249"/>
      <c r="R43" s="249"/>
      <c r="S43" s="249"/>
      <c r="U43" s="249"/>
      <c r="V43" s="249"/>
      <c r="W43" s="249"/>
    </row>
    <row r="44" spans="3:23" x14ac:dyDescent="0.2">
      <c r="C44" s="40"/>
      <c r="D44" s="83"/>
      <c r="E44" s="69"/>
      <c r="F44" s="69"/>
      <c r="G44" s="69"/>
      <c r="H44" s="69"/>
      <c r="I44" s="83"/>
      <c r="J44" s="83"/>
      <c r="K44" s="83"/>
      <c r="L44" s="83"/>
      <c r="M44" s="83"/>
      <c r="Q44" s="249"/>
      <c r="R44" s="249"/>
      <c r="S44" s="249"/>
      <c r="U44" s="249"/>
      <c r="V44" s="249"/>
      <c r="W44" s="249"/>
    </row>
    <row r="45" spans="3:23" x14ac:dyDescent="0.2">
      <c r="C45" s="46" t="s">
        <v>1443</v>
      </c>
      <c r="D45" s="80"/>
      <c r="E45" s="61">
        <f>IF(ISERROR('Lookup for interactive - Supp'!D28),"*",'Lookup for interactive - Supp'!D28)</f>
        <v>1153</v>
      </c>
      <c r="F45" s="61">
        <f>IF(ISERROR('Lookup for interactive - Supp'!E28),"*",'Lookup for interactive - Supp'!E28)</f>
        <v>1153</v>
      </c>
      <c r="G45" s="61">
        <f>IF(ISERROR('Lookup for interactive - Supp'!F28),"*",'Lookup for interactive - Supp'!F28)</f>
        <v>1070</v>
      </c>
      <c r="H45" s="61">
        <f>IF(ISERROR('Lookup for interactive - Supp'!G28),"*",'Lookup for interactive - Supp'!G28)</f>
        <v>662</v>
      </c>
      <c r="I45" s="80"/>
      <c r="J45" s="80">
        <f>IF(E45="*","*",'Lookup for interactive - Supp'!I28)</f>
        <v>72.984845991213973</v>
      </c>
      <c r="K45" s="80">
        <f>IF(F45="*","*",'Lookup for interactive - Supp'!J28)</f>
        <v>65.727967164519441</v>
      </c>
      <c r="L45" s="80">
        <f>IF(G45="*","*",'Lookup for interactive - Supp'!K28)</f>
        <v>62.120816279137273</v>
      </c>
      <c r="M45" s="80">
        <f>IF(H45="*","*",'Lookup for interactive - Supp'!L28)</f>
        <v>42.632114475599231</v>
      </c>
      <c r="N45" s="148"/>
      <c r="O45" s="148"/>
      <c r="P45" s="148"/>
      <c r="Q45" s="249"/>
      <c r="R45" s="249"/>
      <c r="S45" s="249"/>
      <c r="U45" s="249"/>
      <c r="V45" s="249"/>
      <c r="W45" s="249"/>
    </row>
    <row r="46" spans="3:23" x14ac:dyDescent="0.2">
      <c r="C46" s="41" t="s">
        <v>1445</v>
      </c>
      <c r="D46" s="83"/>
      <c r="E46" s="69">
        <f>IF(ISERROR('Lookup for interactive - Supp'!D29),"*",'Lookup for interactive - Supp'!D29)</f>
        <v>183</v>
      </c>
      <c r="F46" s="69">
        <f>IF(ISERROR('Lookup for interactive - Supp'!E29),"*",'Lookup for interactive - Supp'!E29)</f>
        <v>205</v>
      </c>
      <c r="G46" s="69">
        <f>IF(ISERROR('Lookup for interactive - Supp'!F29),"*",'Lookup for interactive - Supp'!F29)</f>
        <v>205</v>
      </c>
      <c r="H46" s="69">
        <f>IF(ISERROR('Lookup for interactive - Supp'!G29),"*",'Lookup for interactive - Supp'!G29)</f>
        <v>170</v>
      </c>
      <c r="I46" s="83"/>
      <c r="J46" s="83">
        <f>IF(E46="*","*",'Lookup for interactive - Supp'!I29)</f>
        <v>11.583891427920344</v>
      </c>
      <c r="K46" s="83">
        <f>IF(F46="*","*",'Lookup for interactive - Supp'!J29)</f>
        <v>11.686238741306578</v>
      </c>
      <c r="L46" s="83">
        <f>IF(G46="*","*",'Lookup for interactive - Supp'!K29)</f>
        <v>11.901651717030973</v>
      </c>
      <c r="M46" s="83">
        <f>IF(H46="*","*",'Lookup for interactive - Supp'!L29)</f>
        <v>10.947823958990741</v>
      </c>
      <c r="Q46" s="249"/>
      <c r="R46" s="249"/>
      <c r="S46" s="249"/>
      <c r="U46" s="249"/>
      <c r="V46" s="249"/>
      <c r="W46" s="249"/>
    </row>
    <row r="47" spans="3:23" x14ac:dyDescent="0.2">
      <c r="C47" s="41" t="s">
        <v>1446</v>
      </c>
      <c r="D47" s="83"/>
      <c r="E47" s="69">
        <f>IF(ISERROR('Lookup for interactive - Supp'!D30),"*",'Lookup for interactive - Supp'!D30)</f>
        <v>183</v>
      </c>
      <c r="F47" s="69">
        <f>IF(ISERROR('Lookup for interactive - Supp'!E30),"*",'Lookup for interactive - Supp'!E30)</f>
        <v>163</v>
      </c>
      <c r="G47" s="69">
        <f>IF(ISERROR('Lookup for interactive - Supp'!F30),"*",'Lookup for interactive - Supp'!F30)</f>
        <v>152</v>
      </c>
      <c r="H47" s="69">
        <f>IF(ISERROR('Lookup for interactive - Supp'!G30),"*",'Lookup for interactive - Supp'!G30)</f>
        <v>120</v>
      </c>
      <c r="I47" s="83"/>
      <c r="J47" s="83">
        <f>IF(E47="*","*",'Lookup for interactive - Supp'!I30)</f>
        <v>11.583891427920344</v>
      </c>
      <c r="K47" s="83">
        <f>IF(F47="*","*",'Lookup for interactive - Supp'!J30)</f>
        <v>9.2919849504047427</v>
      </c>
      <c r="L47" s="83">
        <f>IF(G47="*","*",'Lookup for interactive - Supp'!K30)</f>
        <v>8.8246393218961359</v>
      </c>
      <c r="M47" s="83">
        <f>IF(H47="*","*",'Lookup for interactive - Supp'!L30)</f>
        <v>7.7278757357581691</v>
      </c>
      <c r="Q47" s="249"/>
      <c r="R47" s="249"/>
      <c r="S47" s="249"/>
      <c r="U47" s="249"/>
      <c r="V47" s="249"/>
      <c r="W47" s="249"/>
    </row>
    <row r="48" spans="3:23" x14ac:dyDescent="0.2">
      <c r="C48" s="40"/>
      <c r="D48" s="85"/>
      <c r="E48" s="69"/>
      <c r="F48" s="69"/>
      <c r="G48" s="69"/>
      <c r="H48" s="69"/>
      <c r="I48" s="85"/>
      <c r="J48" s="83"/>
      <c r="K48" s="83"/>
      <c r="L48" s="83"/>
      <c r="M48" s="83"/>
      <c r="Q48" s="249"/>
      <c r="R48" s="249"/>
      <c r="S48" s="249"/>
      <c r="U48" s="249"/>
      <c r="V48" s="249"/>
      <c r="W48" s="249"/>
    </row>
    <row r="49" spans="3:23" x14ac:dyDescent="0.2">
      <c r="C49" s="46" t="s">
        <v>1447</v>
      </c>
      <c r="D49" s="80"/>
      <c r="E49" s="61">
        <f>IF(ISERROR('Lookup for interactive - Supp'!D32),"*",'Lookup for interactive - Supp'!D32)</f>
        <v>1070</v>
      </c>
      <c r="F49" s="61">
        <f>IF(ISERROR('Lookup for interactive - Supp'!E32),"*",'Lookup for interactive - Supp'!E32)</f>
        <v>971</v>
      </c>
      <c r="G49" s="61">
        <f>IF(ISERROR('Lookup for interactive - Supp'!F32),"*",'Lookup for interactive - Supp'!F32)</f>
        <v>897</v>
      </c>
      <c r="H49" s="61">
        <f>IF(ISERROR('Lookup for interactive - Supp'!G32),"*",'Lookup for interactive - Supp'!G32)</f>
        <v>689</v>
      </c>
      <c r="I49" s="80"/>
      <c r="J49" s="80">
        <f>IF(E49="*","*",'Lookup for interactive - Supp'!I32)</f>
        <v>67.730949879097096</v>
      </c>
      <c r="K49" s="80">
        <f>IF(F49="*","*",'Lookup for interactive - Supp'!J32)</f>
        <v>55.352867403944821</v>
      </c>
      <c r="L49" s="80">
        <f>IF(G49="*","*",'Lookup for interactive - Supp'!K32)</f>
        <v>52.076983366716014</v>
      </c>
      <c r="M49" s="80">
        <f>IF(H49="*","*",'Lookup for interactive - Supp'!L32)</f>
        <v>44.370886516144814</v>
      </c>
      <c r="N49" s="148"/>
      <c r="O49" s="148"/>
      <c r="P49" s="148"/>
      <c r="Q49" s="249"/>
      <c r="R49" s="249"/>
      <c r="S49" s="249"/>
      <c r="U49" s="249"/>
      <c r="V49" s="249"/>
      <c r="W49" s="249"/>
    </row>
    <row r="50" spans="3:23" x14ac:dyDescent="0.2">
      <c r="C50" s="41" t="s">
        <v>1449</v>
      </c>
      <c r="D50" s="83"/>
      <c r="E50" s="69">
        <f>IF(ISERROR('Lookup for interactive - Supp'!D33),"*",'Lookup for interactive - Supp'!D33)</f>
        <v>20</v>
      </c>
      <c r="F50" s="69">
        <f>IF(ISERROR('Lookup for interactive - Supp'!E33),"*",'Lookup for interactive - Supp'!E33)</f>
        <v>31</v>
      </c>
      <c r="G50" s="69">
        <f>IF(ISERROR('Lookup for interactive - Supp'!F33),"*",'Lookup for interactive - Supp'!F33)</f>
        <v>22</v>
      </c>
      <c r="H50" s="69">
        <f>IF(ISERROR('Lookup for interactive - Supp'!G33),"*",'Lookup for interactive - Supp'!G33)</f>
        <v>23</v>
      </c>
      <c r="I50" s="83"/>
      <c r="J50" s="83">
        <f>IF(E50="*","*",'Lookup for interactive - Supp'!I33)</f>
        <v>1.2659990631606934</v>
      </c>
      <c r="K50" s="83">
        <f>IF(F50="*","*",'Lookup for interactive - Supp'!J33)</f>
        <v>1.7671873218561167</v>
      </c>
      <c r="L50" s="83">
        <f>IF(G50="*","*",'Lookup for interactive - Supp'!K33)</f>
        <v>1.2772504281691777</v>
      </c>
      <c r="M50" s="83">
        <f>IF(H50="*","*",'Lookup for interactive - Supp'!L33)</f>
        <v>1.4811761826869825</v>
      </c>
      <c r="Q50" s="249"/>
      <c r="R50" s="249"/>
      <c r="S50" s="249"/>
      <c r="U50" s="249"/>
      <c r="V50" s="249"/>
      <c r="W50" s="249"/>
    </row>
    <row r="51" spans="3:23" x14ac:dyDescent="0.2">
      <c r="C51" s="41" t="s">
        <v>1450</v>
      </c>
      <c r="D51" s="83"/>
      <c r="E51" s="69">
        <f>IF(ISERROR('Lookup for interactive - Supp'!D34),"*",'Lookup for interactive - Supp'!D34)</f>
        <v>109</v>
      </c>
      <c r="F51" s="69">
        <f>IF(ISERROR('Lookup for interactive - Supp'!E34),"*",'Lookup for interactive - Supp'!E34)</f>
        <v>132</v>
      </c>
      <c r="G51" s="69">
        <f>IF(ISERROR('Lookup for interactive - Supp'!F34),"*",'Lookup for interactive - Supp'!F34)</f>
        <v>148</v>
      </c>
      <c r="H51" s="69">
        <f>IF(ISERROR('Lookup for interactive - Supp'!G34),"*",'Lookup for interactive - Supp'!G34)</f>
        <v>100</v>
      </c>
      <c r="I51" s="83"/>
      <c r="J51" s="83">
        <f>IF(E51="*","*",'Lookup for interactive - Supp'!I34)</f>
        <v>6.8996948942257781</v>
      </c>
      <c r="K51" s="83">
        <f>IF(F51="*","*",'Lookup for interactive - Supp'!J34)</f>
        <v>7.524797628548626</v>
      </c>
      <c r="L51" s="83">
        <f>IF(G51="*","*",'Lookup for interactive - Supp'!K34)</f>
        <v>8.5924119713199225</v>
      </c>
      <c r="M51" s="83">
        <f>IF(H51="*","*",'Lookup for interactive - Supp'!L34)</f>
        <v>6.4398964464651414</v>
      </c>
      <c r="Q51" s="249"/>
      <c r="R51" s="249"/>
      <c r="S51" s="249"/>
      <c r="U51" s="249"/>
      <c r="V51" s="249"/>
      <c r="W51" s="249"/>
    </row>
    <row r="52" spans="3:23" x14ac:dyDescent="0.2">
      <c r="C52" s="40"/>
      <c r="D52" s="85"/>
      <c r="E52" s="69"/>
      <c r="F52" s="69"/>
      <c r="G52" s="69"/>
      <c r="H52" s="69"/>
      <c r="I52" s="85"/>
      <c r="J52" s="83"/>
      <c r="K52" s="83"/>
      <c r="L52" s="83"/>
      <c r="M52" s="83"/>
      <c r="Q52" s="249"/>
      <c r="R52" s="249"/>
      <c r="S52" s="249"/>
      <c r="U52" s="249"/>
      <c r="V52" s="249"/>
      <c r="W52" s="249"/>
    </row>
    <row r="53" spans="3:23" x14ac:dyDescent="0.2">
      <c r="C53" s="46" t="s">
        <v>1451</v>
      </c>
      <c r="D53" s="80"/>
      <c r="E53" s="61">
        <f>IF(ISERROR('Lookup for interactive - Supp'!D36),"*",'Lookup for interactive - Supp'!D36)</f>
        <v>957</v>
      </c>
      <c r="F53" s="61">
        <f>IF(ISERROR('Lookup for interactive - Supp'!E36),"*",'Lookup for interactive - Supp'!E36)</f>
        <v>1213</v>
      </c>
      <c r="G53" s="61">
        <f>IF(ISERROR('Lookup for interactive - Supp'!F36),"*",'Lookup for interactive - Supp'!F36)</f>
        <v>1132</v>
      </c>
      <c r="H53" s="61">
        <f>IF(ISERROR('Lookup for interactive - Supp'!G36),"*",'Lookup for interactive - Supp'!G36)</f>
        <v>531</v>
      </c>
      <c r="I53" s="80"/>
      <c r="J53" s="80">
        <f>IF(E53="*","*",'Lookup for interactive - Supp'!I36)</f>
        <v>60.578055172239175</v>
      </c>
      <c r="K53" s="80">
        <f>IF(F53="*","*",'Lookup for interactive - Supp'!J36)</f>
        <v>69.148329722950635</v>
      </c>
      <c r="L53" s="80">
        <f>IF(G53="*","*",'Lookup for interactive - Supp'!K36)</f>
        <v>65.720340213068596</v>
      </c>
      <c r="M53" s="80">
        <f>IF(H53="*","*",'Lookup for interactive - Supp'!L36)</f>
        <v>34.195850130729902</v>
      </c>
      <c r="N53" s="148"/>
      <c r="O53" s="148"/>
      <c r="P53" s="148"/>
      <c r="Q53" s="249"/>
      <c r="R53" s="249"/>
      <c r="S53" s="249"/>
      <c r="U53" s="249"/>
      <c r="V53" s="249"/>
      <c r="W53" s="249"/>
    </row>
    <row r="54" spans="3:23" x14ac:dyDescent="0.2">
      <c r="C54" s="40" t="s">
        <v>64</v>
      </c>
      <c r="D54" s="83"/>
      <c r="E54" s="69">
        <f>IF(ISERROR('Lookup for interactive - Supp'!D37),"*",'Lookup for interactive - Supp'!D37)</f>
        <v>514</v>
      </c>
      <c r="F54" s="69">
        <f>IF(ISERROR('Lookup for interactive - Supp'!E37),"*",'Lookup for interactive - Supp'!E37)</f>
        <v>556</v>
      </c>
      <c r="G54" s="69">
        <f>IF(ISERROR('Lookup for interactive - Supp'!F37),"*",'Lookup for interactive - Supp'!F37)</f>
        <v>586</v>
      </c>
      <c r="H54" s="69">
        <f>IF(ISERROR('Lookup for interactive - Supp'!G37),"*",'Lookup for interactive - Supp'!G37)</f>
        <v>359</v>
      </c>
      <c r="I54" s="83"/>
      <c r="J54" s="83">
        <f>IF(E54="*","*",'Lookup for interactive - Supp'!I37)</f>
        <v>32.53617592322982</v>
      </c>
      <c r="K54" s="83">
        <f>IF(F54="*","*",'Lookup for interactive - Supp'!J37)</f>
        <v>31.695359708129061</v>
      </c>
      <c r="L54" s="83">
        <f>IF(G54="*","*",'Lookup for interactive - Supp'!K37)</f>
        <v>34.021306859415368</v>
      </c>
      <c r="M54" s="83">
        <f>IF(H54="*","*",'Lookup for interactive - Supp'!L37)</f>
        <v>23.119228242809857</v>
      </c>
      <c r="Q54" s="249"/>
      <c r="R54" s="249"/>
      <c r="S54" s="249"/>
      <c r="U54" s="249"/>
      <c r="V54" s="249"/>
      <c r="W54" s="249"/>
    </row>
    <row r="55" spans="3:23" x14ac:dyDescent="0.2">
      <c r="C55" s="40"/>
      <c r="D55" s="83"/>
      <c r="E55" s="69"/>
      <c r="F55" s="69"/>
      <c r="G55" s="69"/>
      <c r="H55" s="69"/>
      <c r="I55" s="83"/>
      <c r="J55" s="83"/>
      <c r="K55" s="83"/>
      <c r="L55" s="83"/>
      <c r="M55" s="83"/>
      <c r="Q55" s="249"/>
      <c r="R55" s="249"/>
      <c r="S55" s="249"/>
      <c r="U55" s="249"/>
      <c r="V55" s="249"/>
      <c r="W55" s="249"/>
    </row>
    <row r="56" spans="3:23" ht="15" x14ac:dyDescent="0.2">
      <c r="C56" s="46" t="s">
        <v>1547</v>
      </c>
      <c r="D56" s="80"/>
      <c r="E56" s="61">
        <f>IF(ISERROR('Lookup for interactive - Supp'!D39),"*",'Lookup for interactive - Supp'!D39)</f>
        <v>453</v>
      </c>
      <c r="F56" s="61">
        <f>IF(ISERROR('Lookup for interactive - Supp'!E39),"*",'Lookup for interactive - Supp'!E39)</f>
        <v>390</v>
      </c>
      <c r="G56" s="61">
        <f>IF(ISERROR('Lookup for interactive - Supp'!F39),"*",'Lookup for interactive - Supp'!F39)</f>
        <v>314</v>
      </c>
      <c r="H56" s="61">
        <f>IF(ISERROR('Lookup for interactive - Supp'!G39),"*",'Lookup for interactive - Supp'!G39)</f>
        <v>186</v>
      </c>
      <c r="I56" s="80"/>
      <c r="J56" s="80">
        <f>IF(E56="*","*",'Lookup for interactive - Supp'!I39)</f>
        <v>28.674878780589705</v>
      </c>
      <c r="K56" s="80">
        <f>IF(F56="*","*",'Lookup for interactive - Supp'!J39)</f>
        <v>22.232356629802759</v>
      </c>
      <c r="L56" s="80">
        <f>IF(G56="*","*",'Lookup for interactive - Supp'!K39)</f>
        <v>18.229847020232807</v>
      </c>
      <c r="M56" s="80">
        <f>IF(H56="*","*",'Lookup for interactive - Supp'!L39)</f>
        <v>11.978207390425162</v>
      </c>
      <c r="N56" s="148"/>
      <c r="O56" s="148"/>
      <c r="P56" s="148"/>
      <c r="Q56" s="249"/>
      <c r="R56" s="249"/>
      <c r="S56" s="249"/>
      <c r="U56" s="249"/>
      <c r="V56" s="249"/>
      <c r="W56" s="249"/>
    </row>
    <row r="57" spans="3:23" x14ac:dyDescent="0.2">
      <c r="C57" s="42" t="s">
        <v>1455</v>
      </c>
      <c r="D57" s="83"/>
      <c r="E57" s="69">
        <f>IF(ISERROR('Lookup for interactive - Supp'!D40),"*",'Lookup for interactive - Supp'!D40)</f>
        <v>120</v>
      </c>
      <c r="F57" s="69">
        <f>IF(ISERROR('Lookup for interactive - Supp'!E40),"*",'Lookup for interactive - Supp'!E40)</f>
        <v>125</v>
      </c>
      <c r="G57" s="69">
        <f>IF(ISERROR('Lookup for interactive - Supp'!F40),"*",'Lookup for interactive - Supp'!F40)</f>
        <v>107</v>
      </c>
      <c r="H57" s="69">
        <f>IF(ISERROR('Lookup for interactive - Supp'!G40),"*",'Lookup for interactive - Supp'!G40)</f>
        <v>63</v>
      </c>
      <c r="I57" s="83"/>
      <c r="J57" s="83">
        <f>IF(E57="*","*",'Lookup for interactive - Supp'!I40)</f>
        <v>7.5959943789641597</v>
      </c>
      <c r="K57" s="83">
        <f>IF(F57="*","*",'Lookup for interactive - Supp'!J40)</f>
        <v>7.1257553300649867</v>
      </c>
      <c r="L57" s="83">
        <f>IF(G57="*","*",'Lookup for interactive - Supp'!K40)</f>
        <v>6.2120816279137276</v>
      </c>
      <c r="M57" s="83">
        <f>IF(H57="*","*",'Lookup for interactive - Supp'!L40)</f>
        <v>4.0571347612730388</v>
      </c>
      <c r="Q57" s="249"/>
      <c r="R57" s="249"/>
      <c r="S57" s="249"/>
      <c r="U57" s="249"/>
      <c r="V57" s="249"/>
      <c r="W57" s="249"/>
    </row>
    <row r="58" spans="3:23" x14ac:dyDescent="0.2">
      <c r="C58" s="40"/>
      <c r="D58" s="85"/>
      <c r="E58" s="69"/>
      <c r="F58" s="69"/>
      <c r="G58" s="69"/>
      <c r="H58" s="69"/>
      <c r="I58" s="85"/>
      <c r="J58" s="83"/>
      <c r="K58" s="83"/>
      <c r="L58" s="83"/>
      <c r="M58" s="83"/>
      <c r="Q58" s="249"/>
      <c r="R58" s="249"/>
      <c r="S58" s="249"/>
      <c r="U58" s="249"/>
      <c r="V58" s="249"/>
      <c r="W58" s="249"/>
    </row>
    <row r="59" spans="3:23" x14ac:dyDescent="0.2">
      <c r="C59" s="46" t="s">
        <v>1456</v>
      </c>
      <c r="D59" s="80"/>
      <c r="E59" s="61">
        <f>IF(ISERROR('Lookup for interactive - Supp'!D42),"*",'Lookup for interactive - Supp'!D42)</f>
        <v>220</v>
      </c>
      <c r="F59" s="61">
        <f>IF(ISERROR('Lookup for interactive - Supp'!E42),"*",'Lookup for interactive - Supp'!E42)</f>
        <v>158</v>
      </c>
      <c r="G59" s="61">
        <f>IF(ISERROR('Lookup for interactive - Supp'!F42),"*",'Lookup for interactive - Supp'!F42)</f>
        <v>93</v>
      </c>
      <c r="H59" s="61">
        <f>IF(ISERROR('Lookup for interactive - Supp'!G42),"*",'Lookup for interactive - Supp'!G42)</f>
        <v>82</v>
      </c>
      <c r="I59" s="80"/>
      <c r="J59" s="80">
        <f>IF(E59="*","*",'Lookup for interactive - Supp'!I42)</f>
        <v>13.925989694767626</v>
      </c>
      <c r="K59" s="80">
        <f>IF(F59="*","*",'Lookup for interactive - Supp'!J42)</f>
        <v>9.0069547372021432</v>
      </c>
      <c r="L59" s="80">
        <f>IF(G59="*","*",'Lookup for interactive - Supp'!K42)</f>
        <v>5.3992859008969774</v>
      </c>
      <c r="M59" s="80">
        <f>IF(H59="*","*",'Lookup for interactive - Supp'!L42)</f>
        <v>5.2807150861014156</v>
      </c>
      <c r="N59" s="148"/>
      <c r="O59" s="148"/>
      <c r="P59" s="148"/>
      <c r="Q59" s="249"/>
      <c r="R59" s="249"/>
      <c r="S59" s="249"/>
      <c r="U59" s="249"/>
      <c r="V59" s="249"/>
      <c r="W59" s="249"/>
    </row>
    <row r="60" spans="3:23" x14ac:dyDescent="0.2">
      <c r="C60" s="40"/>
      <c r="D60" s="85"/>
      <c r="E60" s="69"/>
      <c r="F60" s="69"/>
      <c r="G60" s="69"/>
      <c r="H60" s="69"/>
      <c r="I60" s="85"/>
      <c r="J60" s="85"/>
      <c r="K60" s="85"/>
      <c r="L60" s="85"/>
      <c r="M60" s="85"/>
      <c r="Q60" s="249"/>
      <c r="R60" s="249"/>
      <c r="S60" s="249"/>
      <c r="U60" s="249"/>
      <c r="V60" s="249"/>
      <c r="W60" s="249"/>
    </row>
    <row r="61" spans="3:23" ht="12.75" customHeight="1" x14ac:dyDescent="0.2">
      <c r="C61" s="46" t="s">
        <v>1458</v>
      </c>
      <c r="D61" s="80"/>
      <c r="E61" s="61">
        <f>IF(ISERROR('Lookup for interactive - Supp'!D44),"*",'Lookup for interactive - Supp'!D44)</f>
        <v>524</v>
      </c>
      <c r="F61" s="61">
        <f>IF(ISERROR('Lookup for interactive - Supp'!E44),"*",'Lookup for interactive - Supp'!E44)</f>
        <v>448</v>
      </c>
      <c r="G61" s="61">
        <f>IF(ISERROR('Lookup for interactive - Supp'!F44),"*",'Lookup for interactive - Supp'!F44)</f>
        <v>401</v>
      </c>
      <c r="H61" s="61">
        <f>IF(ISERROR('Lookup for interactive - Supp'!G44),"*",'Lookup for interactive - Supp'!G44)</f>
        <v>327</v>
      </c>
      <c r="I61" s="80"/>
      <c r="J61" s="80">
        <f>IF(E61="*","*",'Lookup for interactive - Supp'!I44)</f>
        <v>33.169175454810166</v>
      </c>
      <c r="K61" s="80">
        <f>IF(F61="*","*",'Lookup for interactive - Supp'!J44)</f>
        <v>25.538707102952912</v>
      </c>
      <c r="L61" s="80">
        <f>IF(G61="*","*",'Lookup for interactive - Supp'!K44)</f>
        <v>23.280791895265466</v>
      </c>
      <c r="M61" s="80">
        <f>IF(H61="*","*",'Lookup for interactive - Supp'!L44)</f>
        <v>21.058461379941011</v>
      </c>
      <c r="N61" s="148"/>
      <c r="O61" s="148"/>
      <c r="P61" s="148"/>
      <c r="Q61" s="249"/>
      <c r="R61" s="249"/>
      <c r="S61" s="249"/>
      <c r="U61" s="249"/>
      <c r="V61" s="249"/>
      <c r="W61" s="249"/>
    </row>
    <row r="62" spans="3:23" x14ac:dyDescent="0.2">
      <c r="C62" s="40"/>
      <c r="D62" s="85"/>
      <c r="E62" s="69"/>
      <c r="F62" s="69"/>
      <c r="G62" s="69"/>
      <c r="H62" s="69"/>
      <c r="I62" s="85"/>
      <c r="J62" s="85"/>
      <c r="K62" s="85"/>
      <c r="L62" s="85"/>
      <c r="M62" s="85"/>
      <c r="Q62" s="249"/>
      <c r="R62" s="249"/>
      <c r="S62" s="249"/>
      <c r="U62" s="249"/>
      <c r="V62" s="249"/>
      <c r="W62" s="249"/>
    </row>
    <row r="63" spans="3:23" ht="12.75" customHeight="1" x14ac:dyDescent="0.2">
      <c r="C63" s="46" t="s">
        <v>1460</v>
      </c>
      <c r="D63" s="80"/>
      <c r="E63" s="61">
        <f>IF(ISERROR('Lookup for interactive - Supp'!D46),"*",'Lookup for interactive - Supp'!D46)</f>
        <v>1457</v>
      </c>
      <c r="F63" s="61">
        <f>IF(ISERROR('Lookup for interactive - Supp'!E46),"*",'Lookup for interactive - Supp'!E46)</f>
        <v>1320</v>
      </c>
      <c r="G63" s="61">
        <f>IF(ISERROR('Lookup for interactive - Supp'!F46),"*",'Lookup for interactive - Supp'!F46)</f>
        <v>1148</v>
      </c>
      <c r="H63" s="61">
        <f>IF(ISERROR('Lookup for interactive - Supp'!G46),"*",'Lookup for interactive - Supp'!G46)</f>
        <v>882</v>
      </c>
      <c r="I63" s="80"/>
      <c r="J63" s="80">
        <f>IF(E63="*","*",'Lookup for interactive - Supp'!I46)</f>
        <v>92.228031751256495</v>
      </c>
      <c r="K63" s="80">
        <f>IF(F63="*","*",'Lookup for interactive - Supp'!J46)</f>
        <v>75.24797628548626</v>
      </c>
      <c r="L63" s="80">
        <f>IF(G63="*","*",'Lookup for interactive - Supp'!K46)</f>
        <v>66.649249615373449</v>
      </c>
      <c r="M63" s="80">
        <f>IF(H63="*","*",'Lookup for interactive - Supp'!L46)</f>
        <v>56.79988665782254</v>
      </c>
      <c r="N63" s="148"/>
      <c r="O63" s="148"/>
      <c r="P63" s="148"/>
      <c r="Q63" s="249"/>
      <c r="R63" s="249"/>
      <c r="S63" s="249"/>
      <c r="U63" s="249"/>
      <c r="V63" s="249"/>
      <c r="W63" s="249"/>
    </row>
    <row r="64" spans="3:23" x14ac:dyDescent="0.2">
      <c r="C64" s="41" t="s">
        <v>1462</v>
      </c>
      <c r="D64" s="83"/>
      <c r="E64" s="69">
        <f>IF(ISERROR('Lookup for interactive - Supp'!D47),"*",'Lookup for interactive - Supp'!D47)</f>
        <v>155</v>
      </c>
      <c r="F64" s="69">
        <f>IF(ISERROR('Lookup for interactive - Supp'!E47),"*",'Lookup for interactive - Supp'!E47)</f>
        <v>182</v>
      </c>
      <c r="G64" s="69">
        <f>IF(ISERROR('Lookup for interactive - Supp'!F47),"*",'Lookup for interactive - Supp'!F47)</f>
        <v>131</v>
      </c>
      <c r="H64" s="69">
        <f>IF(ISERROR('Lookup for interactive - Supp'!G47),"*",'Lookup for interactive - Supp'!G47)</f>
        <v>88</v>
      </c>
      <c r="I64" s="83"/>
      <c r="J64" s="83">
        <f>IF(E64="*","*",'Lookup for interactive - Supp'!I47)</f>
        <v>9.8114927394953728</v>
      </c>
      <c r="K64" s="83">
        <f>IF(F64="*","*",'Lookup for interactive - Supp'!J47)</f>
        <v>10.375099760574621</v>
      </c>
      <c r="L64" s="83">
        <f>IF(G64="*","*",'Lookup for interactive - Supp'!K47)</f>
        <v>7.6054457313710122</v>
      </c>
      <c r="M64" s="83">
        <f>IF(H64="*","*",'Lookup for interactive - Supp'!L47)</f>
        <v>5.6671088728893242</v>
      </c>
      <c r="Q64" s="249"/>
      <c r="R64" s="249"/>
      <c r="S64" s="249"/>
      <c r="U64" s="249"/>
      <c r="V64" s="249"/>
      <c r="W64" s="249"/>
    </row>
    <row r="65" spans="3:24" x14ac:dyDescent="0.2">
      <c r="C65" s="41" t="s">
        <v>1463</v>
      </c>
      <c r="D65" s="83"/>
      <c r="E65" s="69">
        <f>IF(ISERROR('Lookup for interactive - Supp'!D48),"*",'Lookup for interactive - Supp'!D48)</f>
        <v>108</v>
      </c>
      <c r="F65" s="69">
        <f>IF(ISERROR('Lookup for interactive - Supp'!E48),"*",'Lookup for interactive - Supp'!E48)</f>
        <v>154</v>
      </c>
      <c r="G65" s="69">
        <f>IF(ISERROR('Lookup for interactive - Supp'!F48),"*",'Lookup for interactive - Supp'!F48)</f>
        <v>142</v>
      </c>
      <c r="H65" s="69">
        <f>IF(ISERROR('Lookup for interactive - Supp'!G48),"*",'Lookup for interactive - Supp'!G48)</f>
        <v>100</v>
      </c>
      <c r="I65" s="83"/>
      <c r="J65" s="83">
        <f>IF(E65="*","*",'Lookup for interactive - Supp'!I48)</f>
        <v>6.836394941067744</v>
      </c>
      <c r="K65" s="83">
        <f>IF(F65="*","*",'Lookup for interactive - Supp'!J48)</f>
        <v>8.7789305666400637</v>
      </c>
      <c r="L65" s="83">
        <f>IF(G65="*","*",'Lookup for interactive - Supp'!K48)</f>
        <v>8.2440709454556007</v>
      </c>
      <c r="M65" s="83">
        <f>IF(H65="*","*",'Lookup for interactive - Supp'!L48)</f>
        <v>6.4398964464651414</v>
      </c>
      <c r="Q65" s="249"/>
      <c r="R65" s="249"/>
      <c r="S65" s="249"/>
      <c r="U65" s="249"/>
      <c r="V65" s="249"/>
      <c r="W65" s="249"/>
    </row>
    <row r="66" spans="3:24" x14ac:dyDescent="0.2">
      <c r="C66" s="31"/>
      <c r="D66" s="85"/>
      <c r="E66" s="69"/>
      <c r="F66" s="69"/>
      <c r="G66" s="69"/>
      <c r="H66" s="69"/>
      <c r="I66" s="85"/>
      <c r="J66" s="83"/>
      <c r="K66" s="83"/>
      <c r="L66" s="83"/>
      <c r="M66" s="83"/>
      <c r="Q66" s="249"/>
      <c r="R66" s="249"/>
      <c r="S66" s="249"/>
      <c r="U66" s="249"/>
      <c r="V66" s="249"/>
      <c r="W66" s="249"/>
    </row>
    <row r="67" spans="3:24" x14ac:dyDescent="0.2">
      <c r="C67" s="46" t="s">
        <v>1464</v>
      </c>
      <c r="D67" s="80"/>
      <c r="E67" s="61">
        <f>IF(ISERROR('Lookup for interactive - Supp'!D50),"*",'Lookup for interactive - Supp'!D50)</f>
        <v>1407</v>
      </c>
      <c r="F67" s="61">
        <f>IF(ISERROR('Lookup for interactive - Supp'!E50),"*",'Lookup for interactive - Supp'!E50)</f>
        <v>1281</v>
      </c>
      <c r="G67" s="61">
        <f>IF(ISERROR('Lookup for interactive - Supp'!F50),"*",'Lookup for interactive - Supp'!F50)</f>
        <v>1081</v>
      </c>
      <c r="H67" s="61">
        <f>IF(ISERROR('Lookup for interactive - Supp'!G50),"*",'Lookup for interactive - Supp'!G50)</f>
        <v>795</v>
      </c>
      <c r="I67" s="80"/>
      <c r="J67" s="80">
        <f>IF(E67="*","*",'Lookup for interactive - Supp'!I50)</f>
        <v>89.063034093354773</v>
      </c>
      <c r="K67" s="80">
        <f>IF(F67="*","*",'Lookup for interactive - Supp'!J50)</f>
        <v>73.024740622505988</v>
      </c>
      <c r="L67" s="80">
        <f>IF(G67="*","*",'Lookup for interactive - Supp'!K50)</f>
        <v>62.759441493221857</v>
      </c>
      <c r="M67" s="80">
        <f>IF(H67="*","*",'Lookup for interactive - Supp'!L50)</f>
        <v>51.197176749397869</v>
      </c>
      <c r="N67" s="148"/>
      <c r="O67" s="148"/>
      <c r="P67" s="148"/>
      <c r="Q67" s="249"/>
      <c r="R67" s="249"/>
      <c r="S67" s="249"/>
      <c r="U67" s="249"/>
      <c r="V67" s="249"/>
      <c r="W67" s="249"/>
    </row>
    <row r="68" spans="3:24" x14ac:dyDescent="0.2">
      <c r="C68" s="41" t="s">
        <v>1466</v>
      </c>
      <c r="D68" s="83"/>
      <c r="E68" s="69">
        <f>IF(ISERROR('Lookup for interactive - Supp'!D51),"*",'Lookup for interactive - Supp'!D51)</f>
        <v>97</v>
      </c>
      <c r="F68" s="69">
        <f>IF(ISERROR('Lookup for interactive - Supp'!E51),"*",'Lookup for interactive - Supp'!E51)</f>
        <v>114</v>
      </c>
      <c r="G68" s="69">
        <f>IF(ISERROR('Lookup for interactive - Supp'!F51),"*",'Lookup for interactive - Supp'!F51)</f>
        <v>68</v>
      </c>
      <c r="H68" s="69">
        <f>IF(ISERROR('Lookup for interactive - Supp'!G51),"*",'Lookup for interactive - Supp'!G51)</f>
        <v>58</v>
      </c>
      <c r="I68" s="83"/>
      <c r="J68" s="83">
        <f>IF(E68="*","*",'Lookup for interactive - Supp'!I51)</f>
        <v>6.1400954563293615</v>
      </c>
      <c r="K68" s="83">
        <f>IF(F68="*","*",'Lookup for interactive - Supp'!J51)</f>
        <v>6.4986888610192679</v>
      </c>
      <c r="L68" s="83">
        <f>IF(G68="*","*",'Lookup for interactive - Supp'!K51)</f>
        <v>3.9478649597956399</v>
      </c>
      <c r="M68" s="83">
        <f>IF(H68="*","*",'Lookup for interactive - Supp'!L51)</f>
        <v>3.7351399389497817</v>
      </c>
      <c r="Q68" s="249"/>
      <c r="R68" s="249"/>
      <c r="S68" s="249"/>
      <c r="U68" s="249"/>
      <c r="V68" s="249"/>
      <c r="W68" s="249"/>
    </row>
    <row r="69" spans="3:24" x14ac:dyDescent="0.2">
      <c r="C69" s="41" t="s">
        <v>1467</v>
      </c>
      <c r="D69" s="83"/>
      <c r="E69" s="69">
        <f>IF(ISERROR('Lookup for interactive - Supp'!D52),"*",'Lookup for interactive - Supp'!D52)</f>
        <v>65</v>
      </c>
      <c r="F69" s="69">
        <f>IF(ISERROR('Lookup for interactive - Supp'!E52),"*",'Lookup for interactive - Supp'!E52)</f>
        <v>74</v>
      </c>
      <c r="G69" s="69">
        <f>IF(ISERROR('Lookup for interactive - Supp'!F52),"*",'Lookup for interactive - Supp'!F52)</f>
        <v>66</v>
      </c>
      <c r="H69" s="69">
        <f>IF(ISERROR('Lookup for interactive - Supp'!G52),"*",'Lookup for interactive - Supp'!G52)</f>
        <v>55</v>
      </c>
      <c r="I69" s="83"/>
      <c r="J69" s="83">
        <f>IF(E69="*","*",'Lookup for interactive - Supp'!I52)</f>
        <v>4.1144969552722532</v>
      </c>
      <c r="K69" s="83">
        <f>IF(F69="*","*",'Lookup for interactive - Supp'!J52)</f>
        <v>4.2184471553984721</v>
      </c>
      <c r="L69" s="83">
        <f>IF(G69="*","*",'Lookup for interactive - Supp'!K52)</f>
        <v>3.8317512845075328</v>
      </c>
      <c r="M69" s="83">
        <f>IF(H69="*","*",'Lookup for interactive - Supp'!L52)</f>
        <v>3.5419430455558274</v>
      </c>
      <c r="Q69" s="249"/>
      <c r="R69" s="249"/>
      <c r="S69" s="249"/>
      <c r="U69" s="249"/>
      <c r="V69" s="249"/>
      <c r="W69" s="249"/>
    </row>
    <row r="70" spans="3:24" x14ac:dyDescent="0.2">
      <c r="C70" s="41" t="s">
        <v>74</v>
      </c>
      <c r="D70" s="83"/>
      <c r="E70" s="69">
        <f>IF(ISERROR('Lookup for interactive - Supp'!D53),"*",'Lookup for interactive - Supp'!D53)</f>
        <v>100</v>
      </c>
      <c r="F70" s="69">
        <f>IF(ISERROR('Lookup for interactive - Supp'!E53),"*",'Lookup for interactive - Supp'!E53)</f>
        <v>116</v>
      </c>
      <c r="G70" s="69">
        <f>IF(ISERROR('Lookup for interactive - Supp'!F53),"*",'Lookup for interactive - Supp'!F53)</f>
        <v>109</v>
      </c>
      <c r="H70" s="69">
        <f>IF(ISERROR('Lookup for interactive - Supp'!G53),"*",'Lookup for interactive - Supp'!G53)</f>
        <v>64</v>
      </c>
      <c r="I70" s="83"/>
      <c r="J70" s="83">
        <f>IF(E70="*","*",'Lookup for interactive - Supp'!I53)</f>
        <v>6.3299953158034663</v>
      </c>
      <c r="K70" s="83">
        <f>IF(F70="*","*",'Lookup for interactive - Supp'!J53)</f>
        <v>6.6127009463003077</v>
      </c>
      <c r="L70" s="83">
        <f>IF(G70="*","*",'Lookup for interactive - Supp'!K53)</f>
        <v>6.3281953032018343</v>
      </c>
      <c r="M70" s="83">
        <f>IF(H70="*","*",'Lookup for interactive - Supp'!L53)</f>
        <v>4.1215337257376898</v>
      </c>
      <c r="Q70" s="249"/>
      <c r="R70" s="249"/>
      <c r="S70" s="249"/>
      <c r="U70" s="249"/>
      <c r="V70" s="249"/>
      <c r="W70" s="249"/>
    </row>
    <row r="71" spans="3:24" x14ac:dyDescent="0.2">
      <c r="C71" s="40"/>
      <c r="D71" s="85"/>
      <c r="E71" s="69"/>
      <c r="F71" s="69"/>
      <c r="G71" s="69"/>
      <c r="H71" s="69"/>
      <c r="I71" s="85"/>
      <c r="J71" s="83"/>
      <c r="K71" s="83"/>
      <c r="L71" s="83"/>
      <c r="M71" s="83"/>
      <c r="Q71" s="249"/>
      <c r="R71" s="249"/>
      <c r="S71" s="249"/>
      <c r="U71" s="249"/>
      <c r="V71" s="249"/>
      <c r="W71" s="249"/>
    </row>
    <row r="72" spans="3:24" x14ac:dyDescent="0.2">
      <c r="C72" s="46" t="s">
        <v>1468</v>
      </c>
      <c r="D72" s="80"/>
      <c r="E72" s="61">
        <f>IF(ISERROR('Lookup for interactive - Supp'!D55),"*",'Lookup for interactive - Supp'!D55)</f>
        <v>137</v>
      </c>
      <c r="F72" s="61">
        <f>IF(ISERROR('Lookup for interactive - Supp'!E55),"*",'Lookup for interactive - Supp'!E55)</f>
        <v>77</v>
      </c>
      <c r="G72" s="61">
        <f>IF(ISERROR('Lookup for interactive - Supp'!F55),"*",'Lookup for interactive - Supp'!F55)</f>
        <v>74</v>
      </c>
      <c r="H72" s="61">
        <f>IF(ISERROR('Lookup for interactive - Supp'!G55),"*",'Lookup for interactive - Supp'!G55)</f>
        <v>28</v>
      </c>
      <c r="I72" s="80"/>
      <c r="J72" s="80">
        <f>IF(E72="*","*",'Lookup for interactive - Supp'!I55)</f>
        <v>8.6720935826507493</v>
      </c>
      <c r="K72" s="80">
        <f>IF(F72="*","*",'Lookup for interactive - Supp'!J55)</f>
        <v>4.3894652833200318</v>
      </c>
      <c r="L72" s="80">
        <f>IF(G72="*","*",'Lookup for interactive - Supp'!K55)</f>
        <v>4.2962059856599613</v>
      </c>
      <c r="M72" s="80">
        <f>IF(H72="*","*",'Lookup for interactive - Supp'!L55)</f>
        <v>1.8031710050102394</v>
      </c>
      <c r="N72" s="148"/>
      <c r="O72" s="148"/>
      <c r="P72" s="148"/>
      <c r="Q72" s="249"/>
      <c r="R72" s="249"/>
      <c r="S72" s="249"/>
      <c r="U72" s="249"/>
      <c r="V72" s="249"/>
      <c r="W72" s="249"/>
    </row>
    <row r="73" spans="3:24" x14ac:dyDescent="0.2">
      <c r="C73" s="73"/>
      <c r="D73" s="85"/>
      <c r="E73" s="69"/>
      <c r="F73" s="69"/>
      <c r="G73" s="69"/>
      <c r="H73" s="69"/>
      <c r="I73" s="85"/>
      <c r="J73" s="85"/>
      <c r="K73" s="85"/>
      <c r="L73" s="85"/>
      <c r="M73" s="85"/>
      <c r="Q73" s="249"/>
      <c r="R73" s="249"/>
      <c r="S73" s="249"/>
      <c r="U73" s="249"/>
      <c r="V73" s="249"/>
      <c r="W73" s="249"/>
    </row>
    <row r="74" spans="3:24" ht="14.25" x14ac:dyDescent="0.2">
      <c r="C74" s="189" t="s">
        <v>1533</v>
      </c>
      <c r="D74" s="80"/>
      <c r="E74" s="61">
        <f>IF(ISERROR('Lookup for interactive - Supp'!D57),"*",'Lookup for interactive - Supp'!D57)</f>
        <v>1336</v>
      </c>
      <c r="F74" s="61">
        <f>IF(ISERROR('Lookup for interactive - Supp'!E57),"*",'Lookup for interactive - Supp'!E57)</f>
        <v>1469</v>
      </c>
      <c r="G74" s="61">
        <f>IF(ISERROR('Lookup for interactive - Supp'!F57),"*",'Lookup for interactive - Supp'!F57)</f>
        <v>1478</v>
      </c>
      <c r="H74" s="61">
        <f>IF(ISERROR('Lookup for interactive - Supp'!G57),"*",'Lookup for interactive - Supp'!G57)</f>
        <v>1081</v>
      </c>
      <c r="I74" s="80"/>
      <c r="J74" s="80">
        <f>IF(E74="*","*",'Lookup for interactive - Supp'!I57)</f>
        <v>84.568737419134308</v>
      </c>
      <c r="K74" s="80">
        <f>IF(F74="*","*",'Lookup for interactive - Supp'!J57)</f>
        <v>83.741876638923728</v>
      </c>
      <c r="L74" s="80">
        <f>IF(G74="*","*",'Lookup for interactive - Supp'!K57)</f>
        <v>85.808006037911127</v>
      </c>
      <c r="M74" s="80">
        <f>IF(H74="*","*",'Lookup for interactive - Supp'!L57)</f>
        <v>69.615280586288165</v>
      </c>
      <c r="N74" s="148"/>
      <c r="O74" s="148"/>
      <c r="P74" s="148"/>
      <c r="Q74" s="249"/>
      <c r="R74" s="249"/>
      <c r="S74" s="249"/>
      <c r="U74" s="249"/>
      <c r="V74" s="249"/>
      <c r="W74" s="249"/>
    </row>
    <row r="75" spans="3:24" x14ac:dyDescent="0.2">
      <c r="C75" s="39" t="s">
        <v>1551</v>
      </c>
      <c r="D75" s="83"/>
      <c r="E75" s="69">
        <f>IF(ISERROR('Lookup for interactive - Supp'!D58),"*",'Lookup for interactive - Supp'!D58)</f>
        <v>362</v>
      </c>
      <c r="F75" s="69">
        <f>IF(ISERROR('Lookup for interactive - Supp'!E58),"*",'Lookup for interactive - Supp'!E58)</f>
        <v>418</v>
      </c>
      <c r="G75" s="69">
        <f>IF(ISERROR('Lookup for interactive - Supp'!F58),"*",'Lookup for interactive - Supp'!F58)</f>
        <v>424</v>
      </c>
      <c r="H75" s="69">
        <f>IF(ISERROR('Lookup for interactive - Supp'!G58),"*",'Lookup for interactive - Supp'!G58)</f>
        <v>384</v>
      </c>
      <c r="I75" s="83"/>
      <c r="J75" s="83">
        <f>IF(E75="*","*",'Lookup for interactive - Supp'!I58)</f>
        <v>22.914583043208548</v>
      </c>
      <c r="K75" s="83">
        <f>IF(F75="*","*",'Lookup for interactive - Supp'!J58)</f>
        <v>23.828525823737316</v>
      </c>
      <c r="L75" s="83">
        <f>IF(G75="*","*",'Lookup for interactive - Supp'!K58)</f>
        <v>24.616099161078697</v>
      </c>
      <c r="M75" s="83">
        <f>IF(H75="*","*",'Lookup for interactive - Supp'!L58)</f>
        <v>24.729202354426143</v>
      </c>
      <c r="Q75" s="249"/>
      <c r="R75" s="249"/>
      <c r="S75" s="249"/>
      <c r="U75" s="249"/>
      <c r="V75" s="249"/>
      <c r="W75" s="249"/>
    </row>
    <row r="76" spans="3:24" x14ac:dyDescent="0.2">
      <c r="C76" s="39" t="s">
        <v>1473</v>
      </c>
      <c r="D76" s="83"/>
      <c r="E76" s="69">
        <f>IF(ISERROR('Lookup for interactive - Supp'!D59),"*",'Lookup for interactive - Supp'!D59)</f>
        <v>98</v>
      </c>
      <c r="F76" s="69">
        <f>IF(ISERROR('Lookup for interactive - Supp'!E59),"*",'Lookup for interactive - Supp'!E59)</f>
        <v>125</v>
      </c>
      <c r="G76" s="69">
        <f>IF(ISERROR('Lookup for interactive - Supp'!F59),"*",'Lookup for interactive - Supp'!F59)</f>
        <v>106</v>
      </c>
      <c r="H76" s="69">
        <f>IF(ISERROR('Lookup for interactive - Supp'!G59),"*",'Lookup for interactive - Supp'!G59)</f>
        <v>103</v>
      </c>
      <c r="I76" s="83"/>
      <c r="J76" s="83">
        <f>IF(E76="*","*",'Lookup for interactive - Supp'!I59)</f>
        <v>6.2033954094873973</v>
      </c>
      <c r="K76" s="83">
        <f>IF(F76="*","*",'Lookup for interactive - Supp'!J59)</f>
        <v>7.1257553300649867</v>
      </c>
      <c r="L76" s="83">
        <f>IF(G76="*","*",'Lookup for interactive - Supp'!K59)</f>
        <v>6.1540247902696743</v>
      </c>
      <c r="M76" s="83">
        <f>IF(H76="*","*",'Lookup for interactive - Supp'!L59)</f>
        <v>6.6330933398590952</v>
      </c>
      <c r="Q76" s="249"/>
      <c r="R76" s="249"/>
      <c r="S76" s="249"/>
      <c r="U76" s="249"/>
      <c r="V76" s="249"/>
      <c r="W76" s="249"/>
    </row>
    <row r="77" spans="3:24" x14ac:dyDescent="0.2">
      <c r="C77" s="39" t="s">
        <v>1483</v>
      </c>
      <c r="D77" s="83"/>
      <c r="E77" s="69">
        <f>IF(ISERROR('Lookup for interactive - Supp'!D60),"*",'Lookup for interactive - Supp'!D60)</f>
        <v>45</v>
      </c>
      <c r="F77" s="69">
        <f>IF(ISERROR('Lookup for interactive - Supp'!E60),"*",'Lookup for interactive - Supp'!E60)</f>
        <v>42</v>
      </c>
      <c r="G77" s="69">
        <f>IF(ISERROR('Lookup for interactive - Supp'!F60),"*",'Lookup for interactive - Supp'!F60)</f>
        <v>40</v>
      </c>
      <c r="H77" s="69">
        <f>IF(ISERROR('Lookup for interactive - Supp'!G60),"*",'Lookup for interactive - Supp'!G60)</f>
        <v>44</v>
      </c>
      <c r="I77" s="83"/>
      <c r="J77" s="83">
        <f>IF(E77="*","*",'Lookup for interactive - Supp'!I60)</f>
        <v>2.8484978921115602</v>
      </c>
      <c r="K77" s="83">
        <f>IF(F77="*","*",'Lookup for interactive - Supp'!J60)</f>
        <v>2.3942537909018355</v>
      </c>
      <c r="L77" s="83">
        <f>IF(G77="*","*",'Lookup for interactive - Supp'!K60)</f>
        <v>2.3222735057621411</v>
      </c>
      <c r="M77" s="83">
        <f>IF(H77="*","*",'Lookup for interactive - Supp'!L60)</f>
        <v>2.8335544364446621</v>
      </c>
      <c r="Q77" s="249"/>
      <c r="R77" s="249"/>
      <c r="S77" s="249"/>
      <c r="U77" s="249"/>
      <c r="V77" s="249"/>
      <c r="W77" s="249"/>
      <c r="X77" s="148"/>
    </row>
    <row r="78" spans="3:24" x14ac:dyDescent="0.2">
      <c r="C78" s="39" t="s">
        <v>1484</v>
      </c>
      <c r="D78" s="83"/>
      <c r="E78" s="69">
        <f>IF(ISERROR('Lookup for interactive - Supp'!D61),"*",'Lookup for interactive - Supp'!D61)</f>
        <v>75</v>
      </c>
      <c r="F78" s="69">
        <f>IF(ISERROR('Lookup for interactive - Supp'!E61),"*",'Lookup for interactive - Supp'!E61)</f>
        <v>77</v>
      </c>
      <c r="G78" s="69">
        <f>IF(ISERROR('Lookup for interactive - Supp'!F61),"*",'Lookup for interactive - Supp'!F61)</f>
        <v>64</v>
      </c>
      <c r="H78" s="69">
        <f>IF(ISERROR('Lookup for interactive - Supp'!G61),"*",'Lookup for interactive - Supp'!G61)</f>
        <v>53</v>
      </c>
      <c r="I78" s="83"/>
      <c r="J78" s="83">
        <f>IF(E78="*","*",'Lookup for interactive - Supp'!I61)</f>
        <v>4.7474964868526</v>
      </c>
      <c r="K78" s="83">
        <f>IF(F78="*","*",'Lookup for interactive - Supp'!J61)</f>
        <v>4.3894652833200318</v>
      </c>
      <c r="L78" s="83">
        <f>IF(G78="*","*",'Lookup for interactive - Supp'!K61)</f>
        <v>3.7156376092194257</v>
      </c>
      <c r="M78" s="83">
        <f>IF(H78="*","*",'Lookup for interactive - Supp'!L61)</f>
        <v>3.4131451166265245</v>
      </c>
      <c r="Q78" s="249"/>
      <c r="R78" s="249"/>
      <c r="S78" s="249"/>
      <c r="U78" s="249"/>
      <c r="V78" s="249"/>
      <c r="W78" s="249"/>
    </row>
    <row r="79" spans="3:24" x14ac:dyDescent="0.2">
      <c r="C79" s="40"/>
      <c r="D79" s="85"/>
      <c r="E79" s="69"/>
      <c r="F79" s="69"/>
      <c r="G79" s="69"/>
      <c r="H79" s="69"/>
      <c r="I79" s="85"/>
      <c r="J79" s="83"/>
      <c r="K79" s="83"/>
      <c r="L79" s="83"/>
      <c r="M79" s="83"/>
      <c r="Q79" s="249"/>
      <c r="R79" s="249"/>
      <c r="S79" s="249"/>
      <c r="U79" s="249"/>
      <c r="V79" s="249"/>
      <c r="W79" s="249"/>
    </row>
    <row r="80" spans="3:24" x14ac:dyDescent="0.2">
      <c r="C80" s="46" t="s">
        <v>1476</v>
      </c>
      <c r="D80" s="80"/>
      <c r="E80" s="61">
        <f>IF(ISERROR('Lookup for interactive - Supp'!D63),"*",'Lookup for interactive - Supp'!D63)</f>
        <v>291</v>
      </c>
      <c r="F80" s="61">
        <f>IF(ISERROR('Lookup for interactive - Supp'!E63),"*",'Lookup for interactive - Supp'!E63)</f>
        <v>199</v>
      </c>
      <c r="G80" s="61">
        <f>IF(ISERROR('Lookup for interactive - Supp'!F63),"*",'Lookup for interactive - Supp'!F63)</f>
        <v>135</v>
      </c>
      <c r="H80" s="61">
        <f>IF(ISERROR('Lookup for interactive - Supp'!G63),"*",'Lookup for interactive - Supp'!G63)</f>
        <v>48</v>
      </c>
      <c r="I80" s="80"/>
      <c r="J80" s="80">
        <f>IF(E80="*","*",'Lookup for interactive - Supp'!I63)</f>
        <v>18.420286368988087</v>
      </c>
      <c r="K80" s="80">
        <f>IF(F80="*","*",'Lookup for interactive - Supp'!J63)</f>
        <v>11.344202485463459</v>
      </c>
      <c r="L80" s="80">
        <f>IF(G80="*","*",'Lookup for interactive - Supp'!K63)</f>
        <v>7.8376730819472264</v>
      </c>
      <c r="M80" s="80">
        <f>IF(H80="*","*",'Lookup for interactive - Supp'!L63)</f>
        <v>3.0911502943032678</v>
      </c>
      <c r="N80" s="148"/>
      <c r="O80" s="148"/>
      <c r="P80" s="148"/>
      <c r="Q80" s="249"/>
      <c r="R80" s="249"/>
      <c r="S80" s="249"/>
      <c r="U80" s="249"/>
      <c r="V80" s="249"/>
      <c r="W80" s="249"/>
    </row>
    <row r="81" spans="3:23" x14ac:dyDescent="0.2">
      <c r="C81" s="73"/>
      <c r="D81" s="85"/>
      <c r="E81" s="69"/>
      <c r="F81" s="69"/>
      <c r="G81" s="69"/>
      <c r="H81" s="69"/>
      <c r="I81" s="85"/>
      <c r="J81" s="65"/>
      <c r="K81" s="65"/>
      <c r="L81" s="65"/>
      <c r="M81" s="65"/>
      <c r="Q81" s="249"/>
      <c r="R81" s="249"/>
      <c r="S81" s="249"/>
      <c r="U81" s="249"/>
      <c r="V81" s="249"/>
      <c r="W81" s="249"/>
    </row>
    <row r="82" spans="3:23" x14ac:dyDescent="0.2">
      <c r="C82" s="46" t="s">
        <v>1478</v>
      </c>
      <c r="D82" s="80"/>
      <c r="E82" s="61">
        <f>IF(ISERROR('Lookup for interactive - Supp'!D65),"*",'Lookup for interactive - Supp'!D65)</f>
        <v>47</v>
      </c>
      <c r="F82" s="61">
        <f>IF(ISERROR('Lookup for interactive - Supp'!E65),"*",'Lookup for interactive - Supp'!E65)</f>
        <v>40</v>
      </c>
      <c r="G82" s="61">
        <f>IF(ISERROR('Lookup for interactive - Supp'!F65),"*",'Lookup for interactive - Supp'!F65)</f>
        <v>38</v>
      </c>
      <c r="H82" s="61">
        <f>IF(ISERROR('Lookup for interactive - Supp'!G65),"*",'Lookup for interactive - Supp'!G65)</f>
        <v>30</v>
      </c>
      <c r="I82" s="80"/>
      <c r="J82" s="80">
        <f>IF(E82="*","*",'Lookup for interactive - Supp'!I65)</f>
        <v>2.9750977984276292</v>
      </c>
      <c r="K82" s="80">
        <f>IF(F82="*","*",'Lookup for interactive - Supp'!J65)</f>
        <v>2.2802417056207958</v>
      </c>
      <c r="L82" s="80">
        <f>IF(G82="*","*",'Lookup for interactive - Supp'!K65)</f>
        <v>2.206159830474034</v>
      </c>
      <c r="M82" s="80">
        <f>IF(H82="*","*",'Lookup for interactive - Supp'!L65)</f>
        <v>1.9319689339395423</v>
      </c>
      <c r="N82" s="148"/>
      <c r="O82" s="148"/>
      <c r="P82" s="148"/>
      <c r="Q82" s="249"/>
      <c r="R82" s="249"/>
      <c r="S82" s="249"/>
      <c r="U82" s="249"/>
      <c r="V82" s="249"/>
      <c r="W82" s="249"/>
    </row>
    <row r="83" spans="3:23" x14ac:dyDescent="0.2">
      <c r="C83" s="76"/>
      <c r="D83" s="77"/>
      <c r="E83" s="77"/>
      <c r="F83" s="77"/>
      <c r="G83" s="77"/>
      <c r="H83" s="77"/>
      <c r="I83" s="77"/>
      <c r="J83" s="77"/>
      <c r="K83" s="77"/>
      <c r="L83" s="77"/>
      <c r="M83" s="57"/>
    </row>
    <row r="84" spans="3:23" ht="21" customHeight="1" x14ac:dyDescent="0.2">
      <c r="C84" s="192" t="s">
        <v>1485</v>
      </c>
    </row>
    <row r="85" spans="3:23" ht="12.75" customHeight="1" x14ac:dyDescent="0.2">
      <c r="C85" s="192" t="s">
        <v>1486</v>
      </c>
    </row>
    <row r="86" spans="3:23" ht="9.75" customHeight="1" x14ac:dyDescent="0.2">
      <c r="C86" s="260" t="str">
        <f>'Cases by year'!$B$82</f>
        <v>https://icc.gig.cymru/gwasanaethau-a-thimau/gwasanaeth-gwybodaeth-a-chofrestr-anomaleddau-cynhenid-cymru-caris/clefydau-prin/</v>
      </c>
    </row>
  </sheetData>
  <sheetProtection algorithmName="SHA-512" hashValue="DZwt2Xbg1Ld2Ll9tUQYgFNhzG7HAbqFpfa01F9a5CelXWNjthCwCXu4Xw2/Raqp1Y2h0dHRHPfTK3QjlMtY+dg==" saltValue="AApiaMkhtCiPmqcM/Fku5Q==" spinCount="100000" sheet="1" scenarios="1"/>
  <mergeCells count="3">
    <mergeCell ref="C21:C22"/>
    <mergeCell ref="E21:H21"/>
    <mergeCell ref="J21:M21"/>
  </mergeCells>
  <dataValidations count="1">
    <dataValidation type="list" allowBlank="1" showInputMessage="1" showErrorMessage="1" sqref="C19 E19" xr:uid="{00000000-0002-0000-0800-000000000000}">
      <formula1>LAnames</formula1>
    </dataValidation>
  </dataValidations>
  <hyperlinks>
    <hyperlink ref="C86" r:id="rId1" display="http://www.ggacc.wales.nhs.uk/clefydau-prin" xr:uid="{00000000-0004-0000-0800-000000000000}"/>
  </hyperlinks>
  <pageMargins left="0.15748031496062992" right="0.15748031496062992" top="0.39370078740157483" bottom="0.39370078740157483" header="0.51181102362204722" footer="0.51181102362204722"/>
  <pageSetup paperSize="9" scale="63" orientation="portrait" r:id="rId2"/>
  <headerFooter alignWithMargins="0"/>
  <colBreaks count="1" manualBreakCount="1">
    <brk id="16" max="1048575" man="1"/>
  </colBreaks>
  <drawing r:id="rId3"/>
  <legacyDrawing r:id="rId4"/>
  <mc:AlternateContent xmlns:mc="http://schemas.openxmlformats.org/markup-compatibility/2006">
    <mc:Choice Requires="x14">
      <controls>
        <mc:AlternateContent xmlns:mc="http://schemas.openxmlformats.org/markup-compatibility/2006">
          <mc:Choice Requires="x14">
            <control shapeId="45057" r:id="rId5" name="Drop Down 1">
              <controlPr defaultSize="0" autoLine="0" autoPict="0">
                <anchor moveWithCells="1">
                  <from>
                    <xdr:col>2</xdr:col>
                    <xdr:colOff>28575</xdr:colOff>
                    <xdr:row>16</xdr:row>
                    <xdr:rowOff>19050</xdr:rowOff>
                  </from>
                  <to>
                    <xdr:col>2</xdr:col>
                    <xdr:colOff>3038475</xdr:colOff>
                    <xdr:row>17</xdr:row>
                    <xdr:rowOff>228600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Contents</vt:lpstr>
      <vt:lpstr>Data source &amp; notes</vt:lpstr>
      <vt:lpstr>Cases by year</vt:lpstr>
      <vt:lpstr>Rates by year</vt:lpstr>
      <vt:lpstr>Cases by HB - 2nd suppressi</vt:lpstr>
      <vt:lpstr>Rates by HB - Suppression</vt:lpstr>
      <vt:lpstr>Cases by LA - 2nd suppressi</vt:lpstr>
      <vt:lpstr>Rates by LA - Suppression</vt:lpstr>
      <vt:lpstr>Trends by area - Suppressed</vt:lpstr>
      <vt:lpstr>Lookup for interactive - Supp</vt:lpstr>
      <vt:lpstr>Data - 5-year births</vt:lpstr>
      <vt:lpstr>Data - 5 year cases (2nd Supp)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2019-11-28T11:01:14Z</dcterms:created>
  <dcterms:modified xsi:type="dcterms:W3CDTF">2021-11-16T14:37:33Z</dcterms:modified>
</cp:coreProperties>
</file>